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15" windowWidth="20640" windowHeight="1164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Plan1!$A$1:$Q$102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9" i="1" l="1"/>
  <c r="D29" i="1"/>
  <c r="E29" i="1"/>
  <c r="F29" i="1"/>
  <c r="G29" i="1"/>
  <c r="H29" i="1"/>
  <c r="I29" i="1"/>
  <c r="J29" i="1"/>
  <c r="K29" i="1"/>
  <c r="L29" i="1"/>
  <c r="M29" i="1"/>
  <c r="B29" i="1"/>
  <c r="N27" i="1"/>
  <c r="N5" i="1"/>
  <c r="Q27" i="1" l="1"/>
  <c r="O27" i="1"/>
  <c r="N7" i="1" l="1"/>
  <c r="Q17" i="1" l="1"/>
  <c r="P17" i="1"/>
  <c r="O17" i="1"/>
  <c r="N17" i="1"/>
  <c r="Q16" i="1"/>
  <c r="P16" i="1"/>
  <c r="O16" i="1"/>
  <c r="N16" i="1"/>
  <c r="Q15" i="1"/>
  <c r="P15" i="1"/>
  <c r="O15" i="1"/>
  <c r="N15" i="1"/>
  <c r="Q13" i="1"/>
  <c r="O13" i="1"/>
  <c r="N13" i="1"/>
  <c r="Q12" i="1"/>
  <c r="P12" i="1"/>
  <c r="O12" i="1"/>
  <c r="N12" i="1"/>
  <c r="Q9" i="1"/>
  <c r="P9" i="1"/>
  <c r="O9" i="1"/>
  <c r="N9" i="1"/>
  <c r="Q8" i="1"/>
  <c r="P8" i="1"/>
  <c r="O8" i="1"/>
  <c r="N8" i="1"/>
  <c r="Q7" i="1"/>
  <c r="P7" i="1"/>
  <c r="O7" i="1"/>
  <c r="Q6" i="1"/>
  <c r="P6" i="1"/>
  <c r="O6" i="1"/>
  <c r="N6" i="1"/>
  <c r="Q5" i="1"/>
  <c r="P5" i="1"/>
  <c r="O5" i="1"/>
  <c r="Q10" i="1"/>
  <c r="P10" i="1"/>
  <c r="O10" i="1"/>
  <c r="N10" i="1"/>
  <c r="Q11" i="1"/>
  <c r="P11" i="1"/>
  <c r="O11" i="1"/>
  <c r="N11" i="1"/>
  <c r="Q21" i="1"/>
  <c r="P21" i="1"/>
  <c r="O21" i="1"/>
  <c r="Q20" i="1"/>
  <c r="P20" i="1"/>
  <c r="Q19" i="1"/>
  <c r="P19" i="1"/>
  <c r="O19" i="1"/>
  <c r="N19" i="1"/>
  <c r="Q26" i="1"/>
  <c r="O26" i="1"/>
  <c r="N26" i="1"/>
  <c r="N29" i="1" l="1"/>
  <c r="P25" i="1"/>
  <c r="O25" i="1"/>
  <c r="Q25" i="1"/>
  <c r="Q28" i="1" l="1"/>
  <c r="Q29" i="1" s="1"/>
  <c r="P28" i="1" l="1"/>
  <c r="P29" i="1" s="1"/>
  <c r="O28" i="1"/>
  <c r="O29" i="1" s="1"/>
</calcChain>
</file>

<file path=xl/sharedStrings.xml><?xml version="1.0" encoding="utf-8"?>
<sst xmlns="http://schemas.openxmlformats.org/spreadsheetml/2006/main" count="26" uniqueCount="25">
  <si>
    <t>ANO</t>
  </si>
  <si>
    <t>JAN</t>
  </si>
  <si>
    <t>FEV</t>
  </si>
  <si>
    <t>MAR</t>
  </si>
  <si>
    <t>JUN</t>
  </si>
  <si>
    <t>SET</t>
  </si>
  <si>
    <t>OUT</t>
  </si>
  <si>
    <t>NOV</t>
  </si>
  <si>
    <t>DEZ</t>
  </si>
  <si>
    <t>ACUM</t>
  </si>
  <si>
    <t>MED</t>
  </si>
  <si>
    <t>MIN</t>
  </si>
  <si>
    <t>MAX</t>
  </si>
  <si>
    <t>80.7</t>
  </si>
  <si>
    <t>47.1</t>
  </si>
  <si>
    <t>...</t>
  </si>
  <si>
    <t>72,.8</t>
  </si>
  <si>
    <t>MUNICÍPIO DE BOQUIM</t>
  </si>
  <si>
    <t>ABR</t>
  </si>
  <si>
    <t>MAI</t>
  </si>
  <si>
    <t>AGO</t>
  </si>
  <si>
    <t>JUL</t>
  </si>
  <si>
    <t>MÉDIA</t>
  </si>
  <si>
    <t>Fonte: Escritório local da Emdagro em Boquim</t>
  </si>
  <si>
    <t>PLUVIOSIDADE MÉDIA MENSAL 2000 A 2023 (em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</si>
</sst>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right" vertical="center"/>
    </xf>
    <xf numFmtId="165" fontId="2" fillId="0" borderId="1" xfId="1" applyNumberFormat="1" applyFont="1" applyFill="1" applyBorder="1" applyAlignment="1">
      <alignment horizontal="right" vertical="center"/>
    </xf>
    <xf numFmtId="165" fontId="2" fillId="0" borderId="1" xfId="1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right" vertical="center"/>
    </xf>
    <xf numFmtId="165" fontId="4" fillId="0" borderId="1" xfId="1" applyNumberFormat="1" applyFont="1" applyFill="1" applyBorder="1" applyAlignment="1">
      <alignment horizontal="right" vertical="center"/>
    </xf>
    <xf numFmtId="165" fontId="3" fillId="0" borderId="1" xfId="1" applyNumberFormat="1" applyFont="1" applyFill="1" applyBorder="1" applyAlignment="1" applyProtection="1">
      <alignment horizontal="right" vertical="center"/>
    </xf>
    <xf numFmtId="165" fontId="4" fillId="0" borderId="1" xfId="1" applyNumberFormat="1" applyFont="1" applyFill="1" applyBorder="1" applyAlignment="1" applyProtection="1">
      <alignment horizontal="right" vertical="center"/>
    </xf>
    <xf numFmtId="165" fontId="4" fillId="0" borderId="1" xfId="1" applyNumberFormat="1" applyFont="1" applyFill="1" applyBorder="1" applyAlignment="1" applyProtection="1">
      <alignment horizontal="right" vertical="center"/>
      <protection hidden="1"/>
    </xf>
    <xf numFmtId="165" fontId="4" fillId="0" borderId="1" xfId="1" applyNumberFormat="1" applyFont="1" applyFill="1" applyBorder="1" applyAlignment="1" applyProtection="1">
      <alignment horizontal="right" vertical="center"/>
      <protection locked="0"/>
    </xf>
    <xf numFmtId="165" fontId="3" fillId="0" borderId="1" xfId="1" applyNumberFormat="1" applyFont="1" applyFill="1" applyBorder="1" applyAlignment="1" applyProtection="1">
      <alignment horizontal="right" vertical="center"/>
      <protection locked="0"/>
    </xf>
    <xf numFmtId="164" fontId="4" fillId="0" borderId="1" xfId="1" applyNumberFormat="1" applyFont="1" applyFill="1" applyBorder="1" applyAlignment="1" applyProtection="1">
      <alignment horizontal="right" vertical="center"/>
      <protection locked="0"/>
    </xf>
    <xf numFmtId="165" fontId="0" fillId="0" borderId="0" xfId="0" applyNumberFormat="1" applyAlignment="1">
      <alignment vertical="center"/>
    </xf>
    <xf numFmtId="164" fontId="5" fillId="0" borderId="1" xfId="1" applyNumberFormat="1" applyFont="1" applyFill="1" applyBorder="1" applyAlignment="1" applyProtection="1">
      <alignment horizontal="right" vertical="center"/>
      <protection locked="0"/>
    </xf>
    <xf numFmtId="164" fontId="5" fillId="2" borderId="1" xfId="1" applyNumberFormat="1" applyFont="1" applyFill="1" applyBorder="1" applyAlignment="1" applyProtection="1">
      <alignment horizontal="right" vertical="center"/>
      <protection locked="0"/>
    </xf>
    <xf numFmtId="164" fontId="5" fillId="3" borderId="1" xfId="1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image" Target="../media/image1.jpe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1100" b="1">
                <a:solidFill>
                  <a:schemeClr val="tx1"/>
                </a:solidFill>
              </a:rPr>
              <a:t>Município de Boquim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1100" b="1">
                <a:solidFill>
                  <a:schemeClr val="tx1"/>
                </a:solidFill>
              </a:rPr>
              <a:t>Gráfico 01 - Pluviosidade Média Acumulada Anual - 2000 a 2021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2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</c:numLit>
          </c:cat>
          <c:val>
            <c:numRef>
              <c:f>Plan1!$N$5:$N$26</c:f>
              <c:numCache>
                <c:formatCode>_-* #,##0.0_-;\-* #,##0.0_-;_-* "-"??_-;_-@_-</c:formatCode>
                <c:ptCount val="22"/>
                <c:pt idx="0">
                  <c:v>125.625</c:v>
                </c:pt>
                <c:pt idx="1">
                  <c:v>1173.5</c:v>
                </c:pt>
                <c:pt idx="2">
                  <c:v>1049.9000000000001</c:v>
                </c:pt>
                <c:pt idx="3">
                  <c:v>1040.5</c:v>
                </c:pt>
                <c:pt idx="4">
                  <c:v>1173</c:v>
                </c:pt>
                <c:pt idx="5">
                  <c:v>1012.5</c:v>
                </c:pt>
                <c:pt idx="6">
                  <c:v>1357.8</c:v>
                </c:pt>
                <c:pt idx="7">
                  <c:v>1325.5000000000002</c:v>
                </c:pt>
                <c:pt idx="8">
                  <c:v>1263.0000000000002</c:v>
                </c:pt>
                <c:pt idx="9">
                  <c:v>1451.6</c:v>
                </c:pt>
                <c:pt idx="10">
                  <c:v>1331.3999999999999</c:v>
                </c:pt>
                <c:pt idx="11">
                  <c:v>1360.3</c:v>
                </c:pt>
                <c:pt idx="12">
                  <c:v>860.1</c:v>
                </c:pt>
                <c:pt idx="13">
                  <c:v>1658.6</c:v>
                </c:pt>
                <c:pt idx="14">
                  <c:v>1526.3000000000002</c:v>
                </c:pt>
                <c:pt idx="15">
                  <c:v>1159.2</c:v>
                </c:pt>
                <c:pt idx="16">
                  <c:v>1083.9000000000001</c:v>
                </c:pt>
                <c:pt idx="17">
                  <c:v>1582.4</c:v>
                </c:pt>
                <c:pt idx="18">
                  <c:v>1072.4000000000001</c:v>
                </c:pt>
                <c:pt idx="19">
                  <c:v>1495</c:v>
                </c:pt>
                <c:pt idx="20">
                  <c:v>1430.8</c:v>
                </c:pt>
                <c:pt idx="21">
                  <c:v>1379.1000000000001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AF-47F5-8A1D-904AEEA72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468480"/>
        <c:axId val="130478464"/>
        <c:axId val="0"/>
      </c:bar3DChart>
      <c:catAx>
        <c:axId val="13046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78464"/>
        <c:crosses val="autoZero"/>
        <c:auto val="1"/>
        <c:lblAlgn val="ctr"/>
        <c:lblOffset val="100"/>
        <c:noMultiLvlLbl val="0"/>
      </c:catAx>
      <c:valAx>
        <c:axId val="13047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68480"/>
        <c:crosses val="autoZero"/>
        <c:crossBetween val="between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1100" b="1" i="0" baseline="0">
                <a:solidFill>
                  <a:schemeClr val="tx1"/>
                </a:solidFill>
                <a:effectLst/>
              </a:rPr>
              <a:t>Município de Boquim</a:t>
            </a:r>
            <a:endParaRPr lang="pt-BR" sz="1100" b="1">
              <a:solidFill>
                <a:schemeClr val="tx1"/>
              </a:solidFill>
              <a:effectLst/>
            </a:endParaRP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1100" b="1" i="0" baseline="0">
                <a:solidFill>
                  <a:schemeClr val="tx1"/>
                </a:solidFill>
                <a:effectLst/>
              </a:rPr>
              <a:t>Gráfico 02 - Pluviosidade Média  Mensal - 2000 a 2021</a:t>
            </a:r>
            <a:endParaRPr lang="pt-BR" sz="1100" b="1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Plan1!$B$4:$M$4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Plan1!$B$29:$M$29</c:f>
              <c:numCache>
                <c:formatCode>_-* #,##0.0_-;\-* #,##0.0_-;_-* "-"??_-;_-@_-</c:formatCode>
                <c:ptCount val="12"/>
                <c:pt idx="0">
                  <c:v>68.50833333333334</c:v>
                </c:pt>
                <c:pt idx="1">
                  <c:v>70.782608695652158</c:v>
                </c:pt>
                <c:pt idx="2">
                  <c:v>88.57083333333334</c:v>
                </c:pt>
                <c:pt idx="3">
                  <c:v>151.40416666666664</c:v>
                </c:pt>
                <c:pt idx="4">
                  <c:v>205.47916666666663</c:v>
                </c:pt>
                <c:pt idx="5">
                  <c:v>181.78750000000002</c:v>
                </c:pt>
                <c:pt idx="6">
                  <c:v>175.6</c:v>
                </c:pt>
                <c:pt idx="7">
                  <c:v>118.02608695652174</c:v>
                </c:pt>
                <c:pt idx="8">
                  <c:v>85.369565217391298</c:v>
                </c:pt>
                <c:pt idx="9">
                  <c:v>57.966666666666669</c:v>
                </c:pt>
                <c:pt idx="10">
                  <c:v>49.416666666666664</c:v>
                </c:pt>
                <c:pt idx="11">
                  <c:v>43.05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4B-4288-9D7B-D3A381E85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492992"/>
        <c:axId val="119494528"/>
        <c:axId val="0"/>
      </c:bar3DChart>
      <c:catAx>
        <c:axId val="11949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9494528"/>
        <c:crosses val="autoZero"/>
        <c:auto val="1"/>
        <c:lblAlgn val="ctr"/>
        <c:lblOffset val="100"/>
        <c:noMultiLvlLbl val="0"/>
      </c:catAx>
      <c:valAx>
        <c:axId val="11949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9492992"/>
        <c:crosses val="autoZero"/>
        <c:crossBetween val="between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100" b="1" i="0" baseline="0">
                <a:solidFill>
                  <a:schemeClr val="tx1"/>
                </a:solidFill>
                <a:effectLst/>
              </a:rPr>
              <a:t>Município de Boquim</a:t>
            </a:r>
            <a:endParaRPr lang="pt-BR" sz="1100" b="1">
              <a:solidFill>
                <a:schemeClr val="tx1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100" b="1" i="0" baseline="0">
                <a:solidFill>
                  <a:schemeClr val="tx1"/>
                </a:solidFill>
                <a:effectLst/>
              </a:rPr>
              <a:t>Gráfico 03 - Pluviosidade Acumulada Anual e Média do Período - 2000 a 2021</a:t>
            </a:r>
            <a:endParaRPr lang="pt-BR" sz="1100" b="1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Acumulado no ano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Lit>
              <c:formatCode>General</c:formatCode>
              <c:ptCount val="22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</c:numLit>
          </c:cat>
          <c:val>
            <c:numRef>
              <c:f>Plan1!$N$5:$N$26</c:f>
              <c:numCache>
                <c:formatCode>_-* #,##0.0_-;\-* #,##0.0_-;_-* "-"??_-;_-@_-</c:formatCode>
                <c:ptCount val="22"/>
                <c:pt idx="0">
                  <c:v>125.625</c:v>
                </c:pt>
                <c:pt idx="1">
                  <c:v>1173.5</c:v>
                </c:pt>
                <c:pt idx="2">
                  <c:v>1049.9000000000001</c:v>
                </c:pt>
                <c:pt idx="3">
                  <c:v>1040.5</c:v>
                </c:pt>
                <c:pt idx="4">
                  <c:v>1173</c:v>
                </c:pt>
                <c:pt idx="5">
                  <c:v>1012.5</c:v>
                </c:pt>
                <c:pt idx="6">
                  <c:v>1357.8</c:v>
                </c:pt>
                <c:pt idx="7">
                  <c:v>1325.5000000000002</c:v>
                </c:pt>
                <c:pt idx="8">
                  <c:v>1263.0000000000002</c:v>
                </c:pt>
                <c:pt idx="9">
                  <c:v>1451.6</c:v>
                </c:pt>
                <c:pt idx="10">
                  <c:v>1331.3999999999999</c:v>
                </c:pt>
                <c:pt idx="11">
                  <c:v>1360.3</c:v>
                </c:pt>
                <c:pt idx="12">
                  <c:v>860.1</c:v>
                </c:pt>
                <c:pt idx="13">
                  <c:v>1658.6</c:v>
                </c:pt>
                <c:pt idx="14">
                  <c:v>1526.3000000000002</c:v>
                </c:pt>
                <c:pt idx="15">
                  <c:v>1159.2</c:v>
                </c:pt>
                <c:pt idx="16">
                  <c:v>1083.9000000000001</c:v>
                </c:pt>
                <c:pt idx="17">
                  <c:v>1582.4</c:v>
                </c:pt>
                <c:pt idx="18">
                  <c:v>1072.4000000000001</c:v>
                </c:pt>
                <c:pt idx="19">
                  <c:v>1495</c:v>
                </c:pt>
                <c:pt idx="20">
                  <c:v>1430.8</c:v>
                </c:pt>
                <c:pt idx="21">
                  <c:v>1379.1000000000001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1157-449B-8C3E-55ADBE8FFBEF}"/>
            </c:ext>
          </c:extLst>
        </c:ser>
        <c:ser>
          <c:idx val="2"/>
          <c:order val="1"/>
          <c:tx>
            <c:v>Média do período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Lit>
              <c:formatCode>General</c:formatCode>
              <c:ptCount val="22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</c:numLit>
          </c:cat>
          <c:val>
            <c:numRef>
              <c:f>Plan1!$R$5:$R$26</c:f>
              <c:numCache>
                <c:formatCode>General</c:formatCode>
                <c:ptCount val="22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1157-449B-8C3E-55ADBE8FF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597824"/>
        <c:axId val="129599744"/>
      </c:lineChart>
      <c:catAx>
        <c:axId val="12959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9599744"/>
        <c:crosses val="autoZero"/>
        <c:auto val="1"/>
        <c:lblAlgn val="ctr"/>
        <c:lblOffset val="100"/>
        <c:noMultiLvlLbl val="0"/>
      </c:catAx>
      <c:valAx>
        <c:axId val="12959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9597824"/>
        <c:crosses val="autoZero"/>
        <c:crossBetween val="between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35</xdr:row>
      <xdr:rowOff>176530</xdr:rowOff>
    </xdr:from>
    <xdr:to>
      <xdr:col>16</xdr:col>
      <xdr:colOff>403860</xdr:colOff>
      <xdr:row>50</xdr:row>
      <xdr:rowOff>176530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52</xdr:row>
      <xdr:rowOff>163830</xdr:rowOff>
    </xdr:from>
    <xdr:to>
      <xdr:col>16</xdr:col>
      <xdr:colOff>386080</xdr:colOff>
      <xdr:row>67</xdr:row>
      <xdr:rowOff>163830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45720</xdr:colOff>
      <xdr:row>70</xdr:row>
      <xdr:rowOff>110490</xdr:rowOff>
    </xdr:from>
    <xdr:to>
      <xdr:col>16</xdr:col>
      <xdr:colOff>419100</xdr:colOff>
      <xdr:row>85</xdr:row>
      <xdr:rowOff>110490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zoomScaleNormal="100" workbookViewId="0">
      <selection activeCell="T23" sqref="T23"/>
    </sheetView>
  </sheetViews>
  <sheetFormatPr defaultColWidth="8.85546875" defaultRowHeight="15" x14ac:dyDescent="0.25"/>
  <cols>
    <col min="1" max="4" width="6.7109375" style="1" bestFit="1" customWidth="1"/>
    <col min="5" max="5" width="6.85546875" style="1" bestFit="1" customWidth="1"/>
    <col min="6" max="6" width="9.140625" style="1" customWidth="1"/>
    <col min="7" max="7" width="6.85546875" style="1" customWidth="1"/>
    <col min="8" max="9" width="6.85546875" style="1" bestFit="1" customWidth="1"/>
    <col min="10" max="11" width="6.7109375" style="1" bestFit="1" customWidth="1"/>
    <col min="12" max="12" width="8.140625" style="1" customWidth="1"/>
    <col min="13" max="13" width="6.7109375" style="1" bestFit="1" customWidth="1"/>
    <col min="14" max="14" width="8.42578125" style="1" bestFit="1" customWidth="1"/>
    <col min="15" max="15" width="8.5703125" style="1" customWidth="1"/>
    <col min="16" max="16" width="5.85546875" style="1" bestFit="1" customWidth="1"/>
    <col min="17" max="17" width="6.85546875" style="1" bestFit="1" customWidth="1"/>
    <col min="18" max="16384" width="8.85546875" style="1"/>
  </cols>
  <sheetData>
    <row r="1" spans="1:20" x14ac:dyDescent="0.25">
      <c r="A1" s="21" t="s">
        <v>17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20" x14ac:dyDescent="0.25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0" ht="14.45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2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18</v>
      </c>
      <c r="F4" s="2" t="s">
        <v>19</v>
      </c>
      <c r="G4" s="2" t="s">
        <v>4</v>
      </c>
      <c r="H4" s="2" t="s">
        <v>21</v>
      </c>
      <c r="I4" s="2" t="s">
        <v>20</v>
      </c>
      <c r="J4" s="2" t="s">
        <v>5</v>
      </c>
      <c r="K4" s="2" t="s">
        <v>6</v>
      </c>
      <c r="L4" s="2" t="s">
        <v>7</v>
      </c>
      <c r="M4" s="2" t="s">
        <v>8</v>
      </c>
      <c r="N4" s="2" t="s">
        <v>9</v>
      </c>
      <c r="O4" s="2" t="s">
        <v>10</v>
      </c>
      <c r="P4" s="2" t="s">
        <v>11</v>
      </c>
      <c r="Q4" s="2" t="s">
        <v>12</v>
      </c>
    </row>
    <row r="5" spans="1:20" ht="14.45" x14ac:dyDescent="0.3">
      <c r="A5" s="7">
        <v>2000</v>
      </c>
      <c r="B5" s="10">
        <v>143.30000000000001</v>
      </c>
      <c r="C5" s="10">
        <v>134.5</v>
      </c>
      <c r="D5" s="10">
        <v>48.7</v>
      </c>
      <c r="E5" s="10">
        <v>190.5</v>
      </c>
      <c r="F5" s="10">
        <v>117.4</v>
      </c>
      <c r="G5" s="10">
        <v>196.5</v>
      </c>
      <c r="H5" s="10">
        <v>101.2</v>
      </c>
      <c r="I5" s="10">
        <v>159.80000000000001</v>
      </c>
      <c r="J5" s="10">
        <v>230.1</v>
      </c>
      <c r="K5" s="10">
        <v>6.6</v>
      </c>
      <c r="L5" s="10">
        <v>116.9</v>
      </c>
      <c r="M5" s="10">
        <v>62</v>
      </c>
      <c r="N5" s="11">
        <f>AVERAGE(B5:M5)</f>
        <v>125.625</v>
      </c>
      <c r="O5" s="11">
        <f>AVERAGE(B5:M5)</f>
        <v>125.625</v>
      </c>
      <c r="P5" s="11">
        <f t="shared" ref="P5:P12" si="0">MIN(B5:M5)</f>
        <v>6.6</v>
      </c>
      <c r="Q5" s="11">
        <f t="shared" ref="Q5:Q13" si="1">MAX(B5:M5)</f>
        <v>230.1</v>
      </c>
    </row>
    <row r="6" spans="1:20" ht="14.45" x14ac:dyDescent="0.3">
      <c r="A6" s="7">
        <v>2001</v>
      </c>
      <c r="B6" s="10">
        <v>62</v>
      </c>
      <c r="C6" s="10">
        <v>20.7</v>
      </c>
      <c r="D6" s="10">
        <v>118.8</v>
      </c>
      <c r="E6" s="10">
        <v>92.9</v>
      </c>
      <c r="F6" s="10">
        <v>68.400000000000006</v>
      </c>
      <c r="G6" s="10">
        <v>196.5</v>
      </c>
      <c r="H6" s="10">
        <v>173.1</v>
      </c>
      <c r="I6" s="10">
        <v>130.1</v>
      </c>
      <c r="J6" s="10">
        <v>100.8</v>
      </c>
      <c r="K6" s="10">
        <v>101.6</v>
      </c>
      <c r="L6" s="10">
        <v>44.2</v>
      </c>
      <c r="M6" s="10">
        <v>64.400000000000006</v>
      </c>
      <c r="N6" s="11">
        <f t="shared" ref="N6:N13" si="2">SUM(B6:M6)</f>
        <v>1173.5</v>
      </c>
      <c r="O6" s="11">
        <f>AVERAGE(B6:M6)</f>
        <v>97.791666666666671</v>
      </c>
      <c r="P6" s="11">
        <f t="shared" si="0"/>
        <v>20.7</v>
      </c>
      <c r="Q6" s="11">
        <f t="shared" si="1"/>
        <v>196.5</v>
      </c>
    </row>
    <row r="7" spans="1:20" ht="14.45" x14ac:dyDescent="0.3">
      <c r="A7" s="7">
        <v>2002</v>
      </c>
      <c r="B7" s="10">
        <v>233.8</v>
      </c>
      <c r="C7" s="10">
        <v>83.2</v>
      </c>
      <c r="D7" s="10">
        <v>30</v>
      </c>
      <c r="E7" s="10">
        <v>56.3</v>
      </c>
      <c r="F7" s="10">
        <v>205.6</v>
      </c>
      <c r="G7" s="10">
        <v>191.3</v>
      </c>
      <c r="H7" s="10">
        <v>120.1</v>
      </c>
      <c r="I7" s="8" t="s">
        <v>15</v>
      </c>
      <c r="J7" s="10">
        <v>73.599999999999994</v>
      </c>
      <c r="K7" s="10">
        <v>6.5</v>
      </c>
      <c r="L7" s="10">
        <v>49.5</v>
      </c>
      <c r="M7" s="8" t="s">
        <v>15</v>
      </c>
      <c r="N7" s="11">
        <f>SUM(B7:M7)</f>
        <v>1049.9000000000001</v>
      </c>
      <c r="O7" s="11">
        <f>AVERAGE(B7:M7)</f>
        <v>104.99000000000001</v>
      </c>
      <c r="P7" s="11">
        <f t="shared" si="0"/>
        <v>6.5</v>
      </c>
      <c r="Q7" s="11">
        <f t="shared" si="1"/>
        <v>233.8</v>
      </c>
      <c r="T7" s="17"/>
    </row>
    <row r="8" spans="1:20" ht="14.45" x14ac:dyDescent="0.3">
      <c r="A8" s="7">
        <v>2003</v>
      </c>
      <c r="B8" s="10">
        <v>6.1</v>
      </c>
      <c r="C8" s="10">
        <v>41.4</v>
      </c>
      <c r="D8" s="10">
        <v>40.700000000000003</v>
      </c>
      <c r="E8" s="10">
        <v>59.3</v>
      </c>
      <c r="F8" s="10">
        <v>192.8</v>
      </c>
      <c r="G8" s="10">
        <v>169.3</v>
      </c>
      <c r="H8" s="10">
        <v>167.7</v>
      </c>
      <c r="I8" s="10">
        <v>106.5</v>
      </c>
      <c r="J8" s="10">
        <v>74.7</v>
      </c>
      <c r="K8" s="10">
        <v>60.4</v>
      </c>
      <c r="L8" s="10">
        <v>108.3</v>
      </c>
      <c r="M8" s="10">
        <v>13.3</v>
      </c>
      <c r="N8" s="11">
        <f t="shared" si="2"/>
        <v>1040.5</v>
      </c>
      <c r="O8" s="11">
        <f>AVERAGE(B8:M8)</f>
        <v>86.708333333333329</v>
      </c>
      <c r="P8" s="11">
        <f t="shared" si="0"/>
        <v>6.1</v>
      </c>
      <c r="Q8" s="11">
        <f t="shared" si="1"/>
        <v>192.8</v>
      </c>
    </row>
    <row r="9" spans="1:20" ht="14.45" x14ac:dyDescent="0.3">
      <c r="A9" s="7">
        <v>2004</v>
      </c>
      <c r="B9" s="10">
        <v>305.8</v>
      </c>
      <c r="C9" s="10">
        <v>132.19999999999999</v>
      </c>
      <c r="D9" s="10">
        <v>68.400000000000006</v>
      </c>
      <c r="E9" s="10">
        <v>75.900000000000006</v>
      </c>
      <c r="F9" s="10">
        <v>144.80000000000001</v>
      </c>
      <c r="G9" s="10">
        <v>105.7</v>
      </c>
      <c r="H9" s="12">
        <v>84.6</v>
      </c>
      <c r="I9" s="10">
        <v>147.9</v>
      </c>
      <c r="J9" s="12">
        <v>65.5</v>
      </c>
      <c r="K9" s="12">
        <v>16.899999999999999</v>
      </c>
      <c r="L9" s="12">
        <v>24.3</v>
      </c>
      <c r="M9" s="10">
        <v>1</v>
      </c>
      <c r="N9" s="8">
        <f t="shared" si="2"/>
        <v>1173</v>
      </c>
      <c r="O9" s="8">
        <f>AVERAGE(B9:M9)</f>
        <v>97.75</v>
      </c>
      <c r="P9" s="8">
        <f t="shared" si="0"/>
        <v>1</v>
      </c>
      <c r="Q9" s="8">
        <f t="shared" si="1"/>
        <v>305.8</v>
      </c>
    </row>
    <row r="10" spans="1:20" ht="14.45" x14ac:dyDescent="0.3">
      <c r="A10" s="7">
        <v>2005</v>
      </c>
      <c r="B10" s="10">
        <v>49.3</v>
      </c>
      <c r="C10" s="10">
        <v>36.5</v>
      </c>
      <c r="D10" s="10">
        <v>65.2</v>
      </c>
      <c r="E10" s="10">
        <v>173.1</v>
      </c>
      <c r="F10" s="10">
        <v>170.1</v>
      </c>
      <c r="G10" s="10">
        <v>116.5</v>
      </c>
      <c r="H10" s="10">
        <v>205.7</v>
      </c>
      <c r="I10" s="10">
        <v>142.30000000000001</v>
      </c>
      <c r="J10" s="10">
        <v>14.7</v>
      </c>
      <c r="K10" s="10">
        <v>7.5</v>
      </c>
      <c r="L10" s="10">
        <v>5.3</v>
      </c>
      <c r="M10" s="10">
        <v>26.3</v>
      </c>
      <c r="N10" s="8">
        <f t="shared" si="2"/>
        <v>1012.5</v>
      </c>
      <c r="O10" s="8">
        <f t="shared" ref="O10" si="3">AVERAGE(B10:M10)</f>
        <v>84.375</v>
      </c>
      <c r="P10" s="8">
        <f t="shared" si="0"/>
        <v>5.3</v>
      </c>
      <c r="Q10" s="8">
        <f t="shared" si="1"/>
        <v>205.7</v>
      </c>
    </row>
    <row r="11" spans="1:20" ht="14.45" x14ac:dyDescent="0.3">
      <c r="A11" s="7">
        <v>2006</v>
      </c>
      <c r="B11" s="10">
        <v>18.8</v>
      </c>
      <c r="C11" s="10">
        <v>12.2</v>
      </c>
      <c r="D11" s="10">
        <v>45.8</v>
      </c>
      <c r="E11" s="10">
        <v>167.5</v>
      </c>
      <c r="F11" s="10">
        <v>129.1</v>
      </c>
      <c r="G11" s="10">
        <v>328.1</v>
      </c>
      <c r="H11" s="10">
        <v>296.89999999999998</v>
      </c>
      <c r="I11" s="10">
        <v>87.6</v>
      </c>
      <c r="J11" s="10">
        <v>139.69999999999999</v>
      </c>
      <c r="K11" s="10">
        <v>69.5</v>
      </c>
      <c r="L11" s="10">
        <v>48.8</v>
      </c>
      <c r="M11" s="10">
        <v>13.8</v>
      </c>
      <c r="N11" s="8">
        <f t="shared" si="2"/>
        <v>1357.8</v>
      </c>
      <c r="O11" s="8">
        <f>AVERAGE(B11:M11)</f>
        <v>113.14999999999999</v>
      </c>
      <c r="P11" s="8">
        <f t="shared" si="0"/>
        <v>12.2</v>
      </c>
      <c r="Q11" s="8">
        <f t="shared" si="1"/>
        <v>328.1</v>
      </c>
    </row>
    <row r="12" spans="1:20" ht="14.45" x14ac:dyDescent="0.3">
      <c r="A12" s="7">
        <v>2007</v>
      </c>
      <c r="B12" s="12">
        <v>87.8</v>
      </c>
      <c r="C12" s="12">
        <v>155.19999999999999</v>
      </c>
      <c r="D12" s="12">
        <v>183.7</v>
      </c>
      <c r="E12" s="12">
        <v>172.5</v>
      </c>
      <c r="F12" s="12">
        <v>220.8</v>
      </c>
      <c r="G12" s="12">
        <v>186</v>
      </c>
      <c r="H12" s="12">
        <v>123.4</v>
      </c>
      <c r="I12" s="12">
        <v>130.19999999999999</v>
      </c>
      <c r="J12" s="12" t="s">
        <v>16</v>
      </c>
      <c r="K12" s="12">
        <v>23</v>
      </c>
      <c r="L12" s="12">
        <v>25.7</v>
      </c>
      <c r="M12" s="12">
        <v>17.2</v>
      </c>
      <c r="N12" s="8">
        <f t="shared" si="2"/>
        <v>1325.5000000000002</v>
      </c>
      <c r="O12" s="8">
        <f>AVERAGE(B12:M12)</f>
        <v>120.50000000000001</v>
      </c>
      <c r="P12" s="8">
        <f t="shared" si="0"/>
        <v>17.2</v>
      </c>
      <c r="Q12" s="8">
        <f t="shared" si="1"/>
        <v>220.8</v>
      </c>
    </row>
    <row r="13" spans="1:20" ht="14.45" x14ac:dyDescent="0.3">
      <c r="A13" s="7">
        <v>2008</v>
      </c>
      <c r="B13" s="13">
        <v>23.1</v>
      </c>
      <c r="C13" s="13">
        <v>96.4</v>
      </c>
      <c r="D13" s="13">
        <v>181</v>
      </c>
      <c r="E13" s="13">
        <v>246.1</v>
      </c>
      <c r="F13" s="13">
        <v>216.7</v>
      </c>
      <c r="G13" s="13">
        <v>98.1</v>
      </c>
      <c r="H13" s="13">
        <v>169.8</v>
      </c>
      <c r="I13" s="13">
        <v>120.2</v>
      </c>
      <c r="J13" s="13">
        <v>56.099999999999994</v>
      </c>
      <c r="K13" s="13">
        <v>36.9</v>
      </c>
      <c r="L13" s="13">
        <v>1.2000000000000002</v>
      </c>
      <c r="M13" s="13">
        <v>17.400000000000002</v>
      </c>
      <c r="N13" s="8">
        <f t="shared" si="2"/>
        <v>1263.0000000000002</v>
      </c>
      <c r="O13" s="8">
        <f>AVERAGE(B13:M13)</f>
        <v>105.25000000000001</v>
      </c>
      <c r="P13" s="8">
        <v>1.2</v>
      </c>
      <c r="Q13" s="8">
        <f t="shared" si="1"/>
        <v>246.1</v>
      </c>
    </row>
    <row r="14" spans="1:20" ht="14.45" x14ac:dyDescent="0.3">
      <c r="A14" s="7">
        <v>2009</v>
      </c>
      <c r="B14" s="3">
        <v>20.6</v>
      </c>
      <c r="C14" s="3">
        <v>64.900000000000006</v>
      </c>
      <c r="D14" s="3">
        <v>12.2</v>
      </c>
      <c r="E14" s="3">
        <v>108.6</v>
      </c>
      <c r="F14" s="3">
        <v>661.6</v>
      </c>
      <c r="G14" s="3">
        <v>127</v>
      </c>
      <c r="H14" s="3">
        <v>143.69999999999999</v>
      </c>
      <c r="I14" s="3">
        <v>155.6</v>
      </c>
      <c r="J14" s="3">
        <v>82.4</v>
      </c>
      <c r="K14" s="3">
        <v>68.400000000000006</v>
      </c>
      <c r="L14" s="3">
        <v>3.9</v>
      </c>
      <c r="M14" s="3">
        <v>2.7</v>
      </c>
      <c r="N14" s="4">
        <v>1451.6</v>
      </c>
      <c r="O14" s="4">
        <v>121</v>
      </c>
      <c r="P14" s="4">
        <v>2.7</v>
      </c>
      <c r="Q14" s="4">
        <v>661.6</v>
      </c>
    </row>
    <row r="15" spans="1:20" ht="14.45" x14ac:dyDescent="0.3">
      <c r="A15" s="7">
        <v>2010</v>
      </c>
      <c r="B15" s="13">
        <v>30.9</v>
      </c>
      <c r="C15" s="13">
        <v>136.89999999999998</v>
      </c>
      <c r="D15" s="13">
        <v>116.60000000000001</v>
      </c>
      <c r="E15" s="13">
        <v>241</v>
      </c>
      <c r="F15" s="13">
        <v>123.1</v>
      </c>
      <c r="G15" s="13">
        <v>231.99999999999997</v>
      </c>
      <c r="H15" s="13">
        <v>199.30000000000004</v>
      </c>
      <c r="I15" s="13">
        <v>100.49999999999999</v>
      </c>
      <c r="J15" s="13">
        <v>80.800000000000011</v>
      </c>
      <c r="K15" s="13">
        <v>67.499999999999986</v>
      </c>
      <c r="L15" s="13">
        <v>1.8000000000000003</v>
      </c>
      <c r="M15" s="13">
        <v>1</v>
      </c>
      <c r="N15" s="4">
        <f>SUM(B15:M15)</f>
        <v>1331.3999999999999</v>
      </c>
      <c r="O15" s="4">
        <f>AVERAGE(B15:M15)</f>
        <v>110.94999999999999</v>
      </c>
      <c r="P15" s="4">
        <f>MIN(B15:M15)</f>
        <v>1</v>
      </c>
      <c r="Q15" s="4">
        <f>MAX(B15:M15)</f>
        <v>241</v>
      </c>
    </row>
    <row r="16" spans="1:20" x14ac:dyDescent="0.25">
      <c r="A16" s="7">
        <v>2011</v>
      </c>
      <c r="B16" s="13">
        <v>71</v>
      </c>
      <c r="C16" s="13">
        <v>138.4</v>
      </c>
      <c r="D16" s="13">
        <v>135.30000000000001</v>
      </c>
      <c r="E16" s="13">
        <v>313.2</v>
      </c>
      <c r="F16" s="13">
        <v>150.59999999999997</v>
      </c>
      <c r="G16" s="13">
        <v>78.900000000000006</v>
      </c>
      <c r="H16" s="13">
        <v>137.80000000000001</v>
      </c>
      <c r="I16" s="13">
        <v>91.199999999999989</v>
      </c>
      <c r="J16" s="13">
        <v>28.499999999999996</v>
      </c>
      <c r="K16" s="13">
        <v>113.50000000000001</v>
      </c>
      <c r="L16" s="13">
        <v>98.3</v>
      </c>
      <c r="M16" s="13">
        <v>3.6</v>
      </c>
      <c r="N16" s="4">
        <f>SUM(B16:M16)</f>
        <v>1360.3</v>
      </c>
      <c r="O16" s="4">
        <f>AVERAGE(B16:M16)</f>
        <v>113.35833333333333</v>
      </c>
      <c r="P16" s="4">
        <f>MIN(B16:M16)</f>
        <v>3.6</v>
      </c>
      <c r="Q16" s="4">
        <f>MAX(B16:M16)</f>
        <v>313.2</v>
      </c>
    </row>
    <row r="17" spans="1:17" x14ac:dyDescent="0.25">
      <c r="A17" s="7">
        <v>2012</v>
      </c>
      <c r="B17" s="3">
        <v>32.799999999999997</v>
      </c>
      <c r="C17" s="3">
        <v>129.9</v>
      </c>
      <c r="D17" s="3">
        <v>29</v>
      </c>
      <c r="E17" s="3">
        <v>1.6</v>
      </c>
      <c r="F17" s="3">
        <v>139</v>
      </c>
      <c r="G17" s="3">
        <v>75.599999999999994</v>
      </c>
      <c r="H17" s="3">
        <v>120.7</v>
      </c>
      <c r="I17" s="3">
        <v>136.80000000000001</v>
      </c>
      <c r="J17" s="3">
        <v>84.3</v>
      </c>
      <c r="K17" s="3">
        <v>98.3</v>
      </c>
      <c r="L17" s="3">
        <v>2.9</v>
      </c>
      <c r="M17" s="3">
        <v>9.1999999999999993</v>
      </c>
      <c r="N17" s="4">
        <f>SUM(B17:M17)</f>
        <v>860.1</v>
      </c>
      <c r="O17" s="4">
        <f>AVERAGE(B17:M17)</f>
        <v>71.674999999999997</v>
      </c>
      <c r="P17" s="4">
        <f>MIN(B17:M17)</f>
        <v>1.6</v>
      </c>
      <c r="Q17" s="4">
        <f>MAX(B17:M17)</f>
        <v>139</v>
      </c>
    </row>
    <row r="18" spans="1:17" x14ac:dyDescent="0.25">
      <c r="A18" s="7">
        <v>2013</v>
      </c>
      <c r="B18" s="3">
        <v>45.5</v>
      </c>
      <c r="C18" s="3">
        <v>1.7</v>
      </c>
      <c r="D18" s="3">
        <v>0.5</v>
      </c>
      <c r="E18" s="3">
        <v>156.30000000000001</v>
      </c>
      <c r="F18" s="3">
        <v>266.5</v>
      </c>
      <c r="G18" s="3">
        <v>219.5</v>
      </c>
      <c r="H18" s="3">
        <v>259.2</v>
      </c>
      <c r="I18" s="3">
        <v>167.7</v>
      </c>
      <c r="J18" s="3">
        <v>93.5</v>
      </c>
      <c r="K18" s="3">
        <v>293</v>
      </c>
      <c r="L18" s="3">
        <v>68.599999999999994</v>
      </c>
      <c r="M18" s="3">
        <v>86.6</v>
      </c>
      <c r="N18" s="4">
        <v>1658.6</v>
      </c>
      <c r="O18" s="4">
        <v>138.1</v>
      </c>
      <c r="P18" s="4">
        <v>0.5</v>
      </c>
      <c r="Q18" s="4">
        <v>293</v>
      </c>
    </row>
    <row r="19" spans="1:17" x14ac:dyDescent="0.25">
      <c r="A19" s="7">
        <v>2014</v>
      </c>
      <c r="B19" s="14">
        <v>21.1</v>
      </c>
      <c r="C19" s="14">
        <v>57.1</v>
      </c>
      <c r="D19" s="14">
        <v>165.9</v>
      </c>
      <c r="E19" s="14">
        <v>115.4</v>
      </c>
      <c r="F19" s="14">
        <v>143.1</v>
      </c>
      <c r="G19" s="14">
        <v>234.4</v>
      </c>
      <c r="H19" s="14">
        <v>375.4</v>
      </c>
      <c r="I19" s="14">
        <v>99.5</v>
      </c>
      <c r="J19" s="14">
        <v>55.3</v>
      </c>
      <c r="K19" s="14">
        <v>81.2</v>
      </c>
      <c r="L19" s="14">
        <v>159.4</v>
      </c>
      <c r="M19" s="14">
        <v>18.5</v>
      </c>
      <c r="N19" s="11">
        <f t="shared" ref="N19" si="4">SUM(B19:M19)</f>
        <v>1526.3000000000002</v>
      </c>
      <c r="O19" s="11">
        <f>AVERAGE(B19:M19)</f>
        <v>127.19166666666668</v>
      </c>
      <c r="P19" s="11">
        <f t="shared" ref="P19:P21" si="5">MIN(B19:M19)</f>
        <v>18.5</v>
      </c>
      <c r="Q19" s="11">
        <f t="shared" ref="Q19:Q21" si="6">MAX(B19:M19)</f>
        <v>375.4</v>
      </c>
    </row>
    <row r="20" spans="1:17" x14ac:dyDescent="0.25">
      <c r="A20" s="7">
        <v>2015</v>
      </c>
      <c r="B20" s="14">
        <v>22.5</v>
      </c>
      <c r="C20" s="14" t="s">
        <v>13</v>
      </c>
      <c r="D20" s="14">
        <v>61.2</v>
      </c>
      <c r="E20" s="14">
        <v>136.6</v>
      </c>
      <c r="F20" s="14">
        <v>401.7</v>
      </c>
      <c r="G20" s="14">
        <v>207.5</v>
      </c>
      <c r="H20" s="14">
        <v>128.9</v>
      </c>
      <c r="I20" s="14">
        <v>119.4</v>
      </c>
      <c r="J20" s="14">
        <v>35.299999999999997</v>
      </c>
      <c r="K20" s="14">
        <v>46</v>
      </c>
      <c r="L20" s="14">
        <v>0.1</v>
      </c>
      <c r="M20" s="14" t="s">
        <v>14</v>
      </c>
      <c r="N20" s="11">
        <v>1159.2</v>
      </c>
      <c r="O20" s="11">
        <v>107.25</v>
      </c>
      <c r="P20" s="11">
        <f t="shared" si="5"/>
        <v>0.1</v>
      </c>
      <c r="Q20" s="11">
        <f t="shared" si="6"/>
        <v>401.7</v>
      </c>
    </row>
    <row r="21" spans="1:17" x14ac:dyDescent="0.25">
      <c r="A21" s="7">
        <v>2016</v>
      </c>
      <c r="B21" s="14">
        <v>186.4</v>
      </c>
      <c r="C21" s="14">
        <v>50</v>
      </c>
      <c r="D21" s="14">
        <v>49.7</v>
      </c>
      <c r="E21" s="14">
        <v>41.9</v>
      </c>
      <c r="F21" s="14">
        <v>282</v>
      </c>
      <c r="G21" s="14">
        <v>154.30000000000001</v>
      </c>
      <c r="H21" s="14">
        <v>96.4</v>
      </c>
      <c r="I21" s="14">
        <v>64</v>
      </c>
      <c r="J21" s="14">
        <v>56.9</v>
      </c>
      <c r="K21" s="14">
        <v>62.3</v>
      </c>
      <c r="L21" s="14">
        <v>6.6</v>
      </c>
      <c r="M21" s="14">
        <v>33.4</v>
      </c>
      <c r="N21" s="15">
        <v>1083.9000000000001</v>
      </c>
      <c r="O21" s="11">
        <f t="shared" ref="O21" si="7">AVERAGE(B21:M21)</f>
        <v>90.324999999999989</v>
      </c>
      <c r="P21" s="11">
        <f t="shared" si="5"/>
        <v>6.6</v>
      </c>
      <c r="Q21" s="11">
        <f t="shared" si="6"/>
        <v>282</v>
      </c>
    </row>
    <row r="22" spans="1:17" x14ac:dyDescent="0.25">
      <c r="A22" s="7">
        <v>2017</v>
      </c>
      <c r="B22" s="3">
        <v>9.1999999999999993</v>
      </c>
      <c r="C22" s="3">
        <v>45.3</v>
      </c>
      <c r="D22" s="3">
        <v>17</v>
      </c>
      <c r="E22" s="3">
        <v>237.2</v>
      </c>
      <c r="F22" s="3">
        <v>217.6</v>
      </c>
      <c r="G22" s="3">
        <v>237.8</v>
      </c>
      <c r="H22" s="3">
        <v>185.6</v>
      </c>
      <c r="I22" s="3">
        <v>94.9</v>
      </c>
      <c r="J22" s="3">
        <v>380.2</v>
      </c>
      <c r="K22" s="3">
        <v>65.400000000000006</v>
      </c>
      <c r="L22" s="3">
        <v>16.5</v>
      </c>
      <c r="M22" s="3">
        <v>75.7</v>
      </c>
      <c r="N22" s="4">
        <v>1582.4</v>
      </c>
      <c r="O22" s="4">
        <v>144.6</v>
      </c>
      <c r="P22" s="4">
        <v>9.1999999999999993</v>
      </c>
      <c r="Q22" s="4">
        <v>380.2</v>
      </c>
    </row>
    <row r="23" spans="1:17" x14ac:dyDescent="0.25">
      <c r="A23" s="7">
        <v>2018</v>
      </c>
      <c r="B23" s="3">
        <v>40.4</v>
      </c>
      <c r="C23" s="3">
        <v>43</v>
      </c>
      <c r="D23" s="3">
        <v>100</v>
      </c>
      <c r="E23" s="3">
        <v>222</v>
      </c>
      <c r="F23" s="3">
        <v>154</v>
      </c>
      <c r="G23" s="3">
        <v>178</v>
      </c>
      <c r="H23" s="3">
        <v>105</v>
      </c>
      <c r="I23" s="3">
        <v>89</v>
      </c>
      <c r="J23" s="3">
        <v>17</v>
      </c>
      <c r="K23" s="3">
        <v>18</v>
      </c>
      <c r="L23" s="3">
        <v>48</v>
      </c>
      <c r="M23" s="3">
        <v>58</v>
      </c>
      <c r="N23" s="4">
        <v>1072.4000000000001</v>
      </c>
      <c r="O23" s="4">
        <v>89.7</v>
      </c>
      <c r="P23" s="4">
        <v>17</v>
      </c>
      <c r="Q23" s="4">
        <v>222</v>
      </c>
    </row>
    <row r="24" spans="1:17" x14ac:dyDescent="0.25">
      <c r="A24" s="7">
        <v>2019</v>
      </c>
      <c r="B24" s="3">
        <v>28.7</v>
      </c>
      <c r="C24" s="3">
        <v>69.8</v>
      </c>
      <c r="D24" s="3">
        <v>255</v>
      </c>
      <c r="E24" s="3">
        <v>97.6</v>
      </c>
      <c r="F24" s="3">
        <v>106.4</v>
      </c>
      <c r="G24" s="3">
        <v>367.3</v>
      </c>
      <c r="H24" s="3">
        <v>342.3</v>
      </c>
      <c r="I24" s="3">
        <v>91.9</v>
      </c>
      <c r="J24" s="3">
        <v>72.2</v>
      </c>
      <c r="K24" s="3">
        <v>33.700000000000003</v>
      </c>
      <c r="L24" s="3">
        <v>18.100000000000001</v>
      </c>
      <c r="M24" s="3">
        <v>12</v>
      </c>
      <c r="N24" s="4">
        <v>1495</v>
      </c>
      <c r="O24" s="4">
        <v>124.6</v>
      </c>
      <c r="P24" s="4">
        <v>12</v>
      </c>
      <c r="Q24" s="4">
        <v>367.3</v>
      </c>
    </row>
    <row r="25" spans="1:17" x14ac:dyDescent="0.25">
      <c r="A25" s="7">
        <v>2020</v>
      </c>
      <c r="B25" s="12">
        <v>11.8</v>
      </c>
      <c r="C25" s="12">
        <v>86.6</v>
      </c>
      <c r="D25" s="12">
        <v>140.19999999999999</v>
      </c>
      <c r="E25" s="12">
        <v>246.6</v>
      </c>
      <c r="F25" s="12">
        <v>238.8</v>
      </c>
      <c r="G25" s="12">
        <v>223.5</v>
      </c>
      <c r="H25" s="12">
        <v>228.8</v>
      </c>
      <c r="I25" s="12">
        <v>109.4</v>
      </c>
      <c r="J25" s="12">
        <v>48.8</v>
      </c>
      <c r="K25" s="12">
        <v>26.6</v>
      </c>
      <c r="L25" s="12">
        <v>59.3</v>
      </c>
      <c r="M25" s="12">
        <v>10.4</v>
      </c>
      <c r="N25" s="11">
        <v>1430.8</v>
      </c>
      <c r="O25" s="11">
        <f>AVERAGE(B25:M25)</f>
        <v>119.23333333333333</v>
      </c>
      <c r="P25" s="11">
        <f t="shared" ref="P25" si="8">MIN(B25:M25)</f>
        <v>10.4</v>
      </c>
      <c r="Q25" s="11">
        <f t="shared" ref="Q25" si="9">MAX(B25:M25)</f>
        <v>246.6</v>
      </c>
    </row>
    <row r="26" spans="1:17" x14ac:dyDescent="0.25">
      <c r="A26" s="7">
        <v>2021</v>
      </c>
      <c r="B26" s="14">
        <v>63.1</v>
      </c>
      <c r="C26" s="16">
        <v>0</v>
      </c>
      <c r="D26" s="14">
        <v>62.7</v>
      </c>
      <c r="E26" s="14">
        <v>217.6</v>
      </c>
      <c r="F26" s="14">
        <v>147.80000000000001</v>
      </c>
      <c r="G26" s="14">
        <v>76.8</v>
      </c>
      <c r="H26" s="14">
        <v>245.9</v>
      </c>
      <c r="I26" s="14">
        <v>114</v>
      </c>
      <c r="J26" s="14">
        <v>52.6</v>
      </c>
      <c r="K26" s="14">
        <v>43</v>
      </c>
      <c r="L26" s="14">
        <v>102.9</v>
      </c>
      <c r="M26" s="14">
        <v>252.7</v>
      </c>
      <c r="N26" s="8">
        <f t="shared" ref="N26" si="10">SUM(B26:M26)</f>
        <v>1379.1000000000001</v>
      </c>
      <c r="O26" s="8">
        <f t="shared" ref="O26:O28" si="11">AVERAGE(B26:M26)</f>
        <v>114.92500000000001</v>
      </c>
      <c r="P26" s="9">
        <v>0</v>
      </c>
      <c r="Q26" s="8">
        <f t="shared" ref="Q26:Q28" si="12">MAX(B26:M26)</f>
        <v>252.7</v>
      </c>
    </row>
    <row r="27" spans="1:17" x14ac:dyDescent="0.25">
      <c r="A27" s="7">
        <v>2022</v>
      </c>
      <c r="B27" s="18">
        <v>84.7</v>
      </c>
      <c r="C27" s="18">
        <v>12.4</v>
      </c>
      <c r="D27" s="18">
        <v>68</v>
      </c>
      <c r="E27" s="18">
        <v>145.30000000000001</v>
      </c>
      <c r="F27" s="18">
        <v>186.2</v>
      </c>
      <c r="G27" s="18">
        <v>145.5</v>
      </c>
      <c r="H27" s="18">
        <v>120</v>
      </c>
      <c r="I27" s="18">
        <v>150.5</v>
      </c>
      <c r="J27" s="18">
        <v>52.1</v>
      </c>
      <c r="K27" s="18">
        <v>34.9</v>
      </c>
      <c r="L27" s="18">
        <v>163.6</v>
      </c>
      <c r="M27" s="18">
        <v>86.2</v>
      </c>
      <c r="N27" s="8">
        <f>SUM(B27:M27)</f>
        <v>1249.4000000000001</v>
      </c>
      <c r="O27" s="8">
        <f t="shared" si="11"/>
        <v>104.11666666666667</v>
      </c>
      <c r="P27" s="9">
        <v>0</v>
      </c>
      <c r="Q27" s="8">
        <f t="shared" si="12"/>
        <v>186.2</v>
      </c>
    </row>
    <row r="28" spans="1:17" x14ac:dyDescent="0.25">
      <c r="A28" s="7">
        <v>2023</v>
      </c>
      <c r="B28" s="19">
        <v>45.5</v>
      </c>
      <c r="C28" s="19">
        <v>79.7</v>
      </c>
      <c r="D28" s="19">
        <v>130.1</v>
      </c>
      <c r="E28" s="19">
        <v>118.7</v>
      </c>
      <c r="F28" s="19">
        <v>247.4</v>
      </c>
      <c r="G28" s="19">
        <v>216.8</v>
      </c>
      <c r="H28" s="19">
        <v>82.9</v>
      </c>
      <c r="I28" s="19">
        <v>105.6</v>
      </c>
      <c r="J28" s="19">
        <v>68.400000000000006</v>
      </c>
      <c r="K28" s="19">
        <v>10.5</v>
      </c>
      <c r="L28" s="19">
        <v>11.8</v>
      </c>
      <c r="M28" s="19">
        <v>81.7</v>
      </c>
      <c r="N28" s="19">
        <v>1111.8</v>
      </c>
      <c r="O28" s="20">
        <f t="shared" si="11"/>
        <v>99.925000000000011</v>
      </c>
      <c r="P28" s="20">
        <f t="shared" ref="P28" si="13">MIN(B28:M28)</f>
        <v>10.5</v>
      </c>
      <c r="Q28" s="20">
        <f t="shared" si="12"/>
        <v>247.4</v>
      </c>
    </row>
    <row r="29" spans="1:17" x14ac:dyDescent="0.25">
      <c r="A29" s="2" t="s">
        <v>22</v>
      </c>
      <c r="B29" s="5">
        <f>AVERAGE(B5:B28)</f>
        <v>68.50833333333334</v>
      </c>
      <c r="C29" s="5">
        <f t="shared" ref="C29:M29" si="14">AVERAGE(C5:C28)</f>
        <v>70.782608695652158</v>
      </c>
      <c r="D29" s="5">
        <f t="shared" si="14"/>
        <v>88.57083333333334</v>
      </c>
      <c r="E29" s="5">
        <f t="shared" si="14"/>
        <v>151.40416666666664</v>
      </c>
      <c r="F29" s="5">
        <f t="shared" si="14"/>
        <v>205.47916666666663</v>
      </c>
      <c r="G29" s="5">
        <f t="shared" si="14"/>
        <v>181.78750000000002</v>
      </c>
      <c r="H29" s="5">
        <f t="shared" si="14"/>
        <v>175.6</v>
      </c>
      <c r="I29" s="5">
        <f t="shared" si="14"/>
        <v>118.02608695652174</v>
      </c>
      <c r="J29" s="5">
        <f t="shared" si="14"/>
        <v>85.369565217391298</v>
      </c>
      <c r="K29" s="5">
        <f t="shared" si="14"/>
        <v>57.966666666666669</v>
      </c>
      <c r="L29" s="5">
        <f t="shared" si="14"/>
        <v>49.416666666666664</v>
      </c>
      <c r="M29" s="5">
        <f t="shared" si="14"/>
        <v>43.05</v>
      </c>
      <c r="N29" s="5">
        <f>AVERAGE(N5:N28)</f>
        <v>1219.7343750000002</v>
      </c>
      <c r="O29" s="5">
        <f t="shared" ref="O29:Q29" si="15">AVERAGE(O5:O28)</f>
        <v>108.87874999999998</v>
      </c>
      <c r="P29" s="5">
        <f t="shared" si="15"/>
        <v>7.1041666666666652</v>
      </c>
      <c r="Q29" s="5">
        <f t="shared" si="15"/>
        <v>282.04166666666663</v>
      </c>
    </row>
    <row r="30" spans="1:17" x14ac:dyDescent="0.25">
      <c r="A30" s="1" t="s">
        <v>23</v>
      </c>
      <c r="B30" s="17"/>
      <c r="C30" s="17"/>
      <c r="D30" s="17"/>
    </row>
  </sheetData>
  <mergeCells count="2">
    <mergeCell ref="A1:Q1"/>
    <mergeCell ref="A2:Q2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cp:lastPrinted>2022-01-26T13:51:01Z</cp:lastPrinted>
  <dcterms:created xsi:type="dcterms:W3CDTF">2022-01-18T12:46:18Z</dcterms:created>
  <dcterms:modified xsi:type="dcterms:W3CDTF">2024-08-26T14:14:03Z</dcterms:modified>
</cp:coreProperties>
</file>