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5" windowWidth="20640" windowHeight="1164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Plan1!$A$1:$Q$89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7" i="1" l="1"/>
  <c r="P27" i="1"/>
  <c r="Q27" i="1"/>
  <c r="N27" i="1"/>
  <c r="D27" i="1"/>
  <c r="E27" i="1"/>
  <c r="F27" i="1"/>
  <c r="G27" i="1"/>
  <c r="H27" i="1"/>
  <c r="I27" i="1"/>
  <c r="J27" i="1"/>
  <c r="K27" i="1"/>
  <c r="L27" i="1"/>
  <c r="M27" i="1"/>
  <c r="C27" i="1"/>
  <c r="B27" i="1"/>
  <c r="Q26" i="1"/>
  <c r="P26" i="1"/>
  <c r="O26" i="1"/>
  <c r="N26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6" i="1"/>
  <c r="O25" i="1" l="1"/>
  <c r="N25" i="1"/>
  <c r="Q25" i="1"/>
  <c r="P25" i="1"/>
</calcChain>
</file>

<file path=xl/sharedStrings.xml><?xml version="1.0" encoding="utf-8"?>
<sst xmlns="http://schemas.openxmlformats.org/spreadsheetml/2006/main" count="29" uniqueCount="25">
  <si>
    <t>ANO</t>
  </si>
  <si>
    <t>JAN</t>
  </si>
  <si>
    <t>FEV</t>
  </si>
  <si>
    <t>MAR</t>
  </si>
  <si>
    <t>JUN</t>
  </si>
  <si>
    <t>SET</t>
  </si>
  <si>
    <t>OUT</t>
  </si>
  <si>
    <t>NOV</t>
  </si>
  <si>
    <t>DEZ</t>
  </si>
  <si>
    <t>ACUM</t>
  </si>
  <si>
    <t>MED</t>
  </si>
  <si>
    <t>MIN</t>
  </si>
  <si>
    <t>MAX</t>
  </si>
  <si>
    <t>MÉDIA</t>
  </si>
  <si>
    <t>...</t>
  </si>
  <si>
    <t>ESTADO DE SERGIPE</t>
  </si>
  <si>
    <t>ABR</t>
  </si>
  <si>
    <t>MAI</t>
  </si>
  <si>
    <t>JUL</t>
  </si>
  <si>
    <t>AGO</t>
  </si>
  <si>
    <t>MUNICÍPIO DE SÃO MIGUEL DO ALEIXO</t>
  </si>
  <si>
    <t>Fonte: Escritório local da Emdagro em Ribeirópolis</t>
  </si>
  <si>
    <t>Elaboração e cálculos: EMDAGRO/ASPLAN</t>
  </si>
  <si>
    <t>(...) Informações não disponíveis</t>
  </si>
  <si>
    <t>HISTÓRICO DE PLUVIOSIDADE 2003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</si>
</sst>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2" fillId="0" borderId="0" applyFill="0" applyBorder="0" applyAlignment="0" applyProtection="0"/>
  </cellStyleXfs>
  <cellXfs count="31">
    <xf numFmtId="0" fontId="0" fillId="0" borderId="0" xfId="0"/>
    <xf numFmtId="165" fontId="5" fillId="0" borderId="1" xfId="1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165" fontId="4" fillId="0" borderId="0" xfId="0" applyNumberFormat="1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  <xf numFmtId="164" fontId="3" fillId="0" borderId="1" xfId="1" applyNumberFormat="1" applyFont="1" applyFill="1" applyBorder="1" applyAlignment="1" applyProtection="1">
      <alignment horizontal="right" vertical="center"/>
      <protection locked="0" hidden="1"/>
    </xf>
    <xf numFmtId="164" fontId="3" fillId="0" borderId="1" xfId="1" applyNumberFormat="1" applyFont="1" applyFill="1" applyBorder="1" applyAlignment="1" applyProtection="1">
      <alignment horizontal="right"/>
      <protection locked="0" hidden="1"/>
    </xf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167" fontId="5" fillId="2" borderId="1" xfId="1" applyNumberFormat="1" applyFont="1" applyFill="1" applyBorder="1" applyAlignment="1" applyProtection="1">
      <alignment horizontal="right"/>
    </xf>
    <xf numFmtId="164" fontId="5" fillId="2" borderId="1" xfId="1" applyNumberFormat="1" applyFont="1" applyFill="1" applyBorder="1" applyAlignment="1" applyProtection="1">
      <alignment horizontal="right"/>
    </xf>
    <xf numFmtId="164" fontId="3" fillId="2" borderId="1" xfId="2" applyNumberFormat="1" applyFont="1" applyFill="1" applyBorder="1" applyAlignment="1" applyProtection="1">
      <alignment horizontal="right"/>
      <protection hidden="1"/>
    </xf>
    <xf numFmtId="164" fontId="5" fillId="0" borderId="1" xfId="1" applyNumberFormat="1" applyFont="1" applyFill="1" applyBorder="1" applyAlignment="1">
      <alignment horizontal="right"/>
    </xf>
    <xf numFmtId="167" fontId="5" fillId="0" borderId="1" xfId="1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Border="1"/>
    <xf numFmtId="0" fontId="4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9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3">
    <cellStyle name="Normal" xfId="0" builtinId="0"/>
    <cellStyle name="Separador de milhares_2011_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Município de São Miguel do Aleixo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01 - Pluviosidade Média Mensal -</a:t>
            </a:r>
            <a:r>
              <a:rPr lang="pt-BR" sz="1000" b="1" baseline="0"/>
              <a:t> 2003 a 2021</a:t>
            </a:r>
            <a:endParaRPr lang="pt-BR" sz="1000" b="1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Plan1!$B$5:$M$5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Plan1!$B$27:$M$27</c:f>
              <c:numCache>
                <c:formatCode>_(* #,##0.0_);_(* \(#,##0.0\);_(* "-"??_);_(@_)</c:formatCode>
                <c:ptCount val="12"/>
                <c:pt idx="0">
                  <c:v>31.676190476190477</c:v>
                </c:pt>
                <c:pt idx="1">
                  <c:v>29.700000000000003</c:v>
                </c:pt>
                <c:pt idx="2">
                  <c:v>56.502380952380953</c:v>
                </c:pt>
                <c:pt idx="3">
                  <c:v>76.269047619047612</c:v>
                </c:pt>
                <c:pt idx="4">
                  <c:v>142.7904761904762</c:v>
                </c:pt>
                <c:pt idx="5">
                  <c:v>111.50476190476191</c:v>
                </c:pt>
                <c:pt idx="6">
                  <c:v>140.06666666666666</c:v>
                </c:pt>
                <c:pt idx="7">
                  <c:v>73.485714285714295</c:v>
                </c:pt>
                <c:pt idx="8">
                  <c:v>47.366666666666667</c:v>
                </c:pt>
                <c:pt idx="9">
                  <c:v>32.795000000000002</c:v>
                </c:pt>
                <c:pt idx="10">
                  <c:v>29.210526315789473</c:v>
                </c:pt>
                <c:pt idx="11">
                  <c:v>20.157894736842106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1-4C1E-BBA7-9C1FC7574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289280"/>
        <c:axId val="68290816"/>
        <c:axId val="0"/>
      </c:bar3DChart>
      <c:catAx>
        <c:axId val="6828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290816"/>
        <c:crosses val="autoZero"/>
        <c:auto val="1"/>
        <c:lblAlgn val="ctr"/>
        <c:lblOffset val="100"/>
        <c:noMultiLvlLbl val="0"/>
      </c:catAx>
      <c:valAx>
        <c:axId val="6829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28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chemeClr val="tx1"/>
                </a:solidFill>
              </a:rPr>
              <a:t>Município de São Miguel do Aleixo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chemeClr val="tx1"/>
                </a:solidFill>
              </a:rPr>
              <a:t>Gráfico 02 - Pluviosidade Média Acumulada Anual - 2003 a 2021</a:t>
            </a:r>
          </a:p>
        </c:rich>
      </c:tx>
      <c:layout>
        <c:manualLayout>
          <c:xMode val="edge"/>
          <c:yMode val="edge"/>
          <c:x val="0.18510546706844597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9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</c:numLit>
          </c:cat>
          <c:val>
            <c:numRef>
              <c:f>Plan1!$N$6:$N$24</c:f>
              <c:numCache>
                <c:formatCode>0.0</c:formatCode>
                <c:ptCount val="19"/>
                <c:pt idx="0">
                  <c:v>841</c:v>
                </c:pt>
                <c:pt idx="1">
                  <c:v>1156</c:v>
                </c:pt>
                <c:pt idx="2">
                  <c:v>583.75</c:v>
                </c:pt>
                <c:pt idx="3">
                  <c:v>422</c:v>
                </c:pt>
                <c:pt idx="4">
                  <c:v>613</c:v>
                </c:pt>
                <c:pt idx="5">
                  <c:v>861.5</c:v>
                </c:pt>
                <c:pt idx="6">
                  <c:v>1017.5</c:v>
                </c:pt>
                <c:pt idx="7">
                  <c:v>997</c:v>
                </c:pt>
                <c:pt idx="8">
                  <c:v>818.5</c:v>
                </c:pt>
                <c:pt idx="9">
                  <c:v>366</c:v>
                </c:pt>
                <c:pt idx="10">
                  <c:v>921</c:v>
                </c:pt>
                <c:pt idx="11">
                  <c:v>856</c:v>
                </c:pt>
                <c:pt idx="12">
                  <c:v>812</c:v>
                </c:pt>
                <c:pt idx="13">
                  <c:v>408.5</c:v>
                </c:pt>
                <c:pt idx="14">
                  <c:v>1038.7</c:v>
                </c:pt>
                <c:pt idx="15">
                  <c:v>444</c:v>
                </c:pt>
                <c:pt idx="16">
                  <c:v>841.5</c:v>
                </c:pt>
                <c:pt idx="17">
                  <c:v>897.2</c:v>
                </c:pt>
                <c:pt idx="18">
                  <c:v>647.5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DE-420A-A60E-514A07C90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307968"/>
        <c:axId val="68322048"/>
        <c:axId val="0"/>
      </c:bar3DChart>
      <c:catAx>
        <c:axId val="6830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322048"/>
        <c:crosses val="autoZero"/>
        <c:auto val="1"/>
        <c:lblAlgn val="ctr"/>
        <c:lblOffset val="100"/>
        <c:noMultiLvlLbl val="0"/>
      </c:catAx>
      <c:valAx>
        <c:axId val="683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30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chemeClr val="tx1"/>
                </a:solidFill>
              </a:rPr>
              <a:t>Município de São Miguel</a:t>
            </a:r>
            <a:r>
              <a:rPr lang="pt-BR" sz="1000" b="1" baseline="0">
                <a:solidFill>
                  <a:schemeClr val="tx1"/>
                </a:solidFill>
              </a:rPr>
              <a:t> do Aleixo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000" b="1" baseline="0">
                <a:solidFill>
                  <a:schemeClr val="tx1"/>
                </a:solidFill>
              </a:rPr>
              <a:t>Gráfico 03 - Pluviosidade Acumulada Anual e Média do Período - 2003 a 2021</a:t>
            </a:r>
            <a:endParaRPr lang="pt-BR" sz="10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Acumulado no ano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Lit>
              <c:formatCode>General</c:formatCode>
              <c:ptCount val="19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</c:numLit>
          </c:cat>
          <c:val>
            <c:numRef>
              <c:f>Plan1!$N$6:$N$24</c:f>
              <c:numCache>
                <c:formatCode>0.0</c:formatCode>
                <c:ptCount val="19"/>
                <c:pt idx="0">
                  <c:v>841</c:v>
                </c:pt>
                <c:pt idx="1">
                  <c:v>1156</c:v>
                </c:pt>
                <c:pt idx="2">
                  <c:v>583.75</c:v>
                </c:pt>
                <c:pt idx="3">
                  <c:v>422</c:v>
                </c:pt>
                <c:pt idx="4">
                  <c:v>613</c:v>
                </c:pt>
                <c:pt idx="5">
                  <c:v>861.5</c:v>
                </c:pt>
                <c:pt idx="6">
                  <c:v>1017.5</c:v>
                </c:pt>
                <c:pt idx="7">
                  <c:v>997</c:v>
                </c:pt>
                <c:pt idx="8">
                  <c:v>818.5</c:v>
                </c:pt>
                <c:pt idx="9">
                  <c:v>366</c:v>
                </c:pt>
                <c:pt idx="10">
                  <c:v>921</c:v>
                </c:pt>
                <c:pt idx="11">
                  <c:v>856</c:v>
                </c:pt>
                <c:pt idx="12">
                  <c:v>812</c:v>
                </c:pt>
                <c:pt idx="13">
                  <c:v>408.5</c:v>
                </c:pt>
                <c:pt idx="14">
                  <c:v>1038.7</c:v>
                </c:pt>
                <c:pt idx="15">
                  <c:v>444</c:v>
                </c:pt>
                <c:pt idx="16">
                  <c:v>841.5</c:v>
                </c:pt>
                <c:pt idx="17">
                  <c:v>897.2</c:v>
                </c:pt>
                <c:pt idx="18">
                  <c:v>647.5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23-4D9D-8094-8CB6F754758C}"/>
            </c:ext>
          </c:extLst>
        </c:ser>
        <c:ser>
          <c:idx val="2"/>
          <c:order val="1"/>
          <c:tx>
            <c:v>Média do período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Lit>
              <c:formatCode>General</c:formatCode>
              <c:ptCount val="19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</c:numLit>
          </c:cat>
          <c:val>
            <c:numRef>
              <c:f>Plan1!$R$6:$R$24</c:f>
              <c:numCache>
                <c:formatCode>General</c:formatCode>
                <c:ptCount val="19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23-4D9D-8094-8CB6F7547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43296"/>
        <c:axId val="68345216"/>
      </c:lineChart>
      <c:catAx>
        <c:axId val="6834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345216"/>
        <c:crosses val="autoZero"/>
        <c:auto val="1"/>
        <c:lblAlgn val="ctr"/>
        <c:lblOffset val="100"/>
        <c:noMultiLvlLbl val="0"/>
      </c:catAx>
      <c:valAx>
        <c:axId val="683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34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37</xdr:row>
      <xdr:rowOff>34925</xdr:rowOff>
    </xdr:from>
    <xdr:to>
      <xdr:col>16</xdr:col>
      <xdr:colOff>396240</xdr:colOff>
      <xdr:row>52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</xdr:colOff>
      <xdr:row>56</xdr:row>
      <xdr:rowOff>71755</xdr:rowOff>
    </xdr:from>
    <xdr:to>
      <xdr:col>16</xdr:col>
      <xdr:colOff>373380</xdr:colOff>
      <xdr:row>71</xdr:row>
      <xdr:rowOff>52705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76199</xdr:colOff>
      <xdr:row>72</xdr:row>
      <xdr:rowOff>136525</xdr:rowOff>
    </xdr:from>
    <xdr:to>
      <xdr:col>16</xdr:col>
      <xdr:colOff>388620</xdr:colOff>
      <xdr:row>87</xdr:row>
      <xdr:rowOff>117475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U8" sqref="U8"/>
    </sheetView>
  </sheetViews>
  <sheetFormatPr defaultRowHeight="15" x14ac:dyDescent="0.25"/>
  <cols>
    <col min="1" max="1" width="6.7109375" bestFit="1" customWidth="1"/>
    <col min="2" max="2" width="6.5703125" customWidth="1"/>
    <col min="3" max="3" width="5.85546875" bestFit="1" customWidth="1"/>
    <col min="4" max="4" width="6.7109375" customWidth="1"/>
    <col min="5" max="5" width="6.5703125" customWidth="1"/>
    <col min="6" max="8" width="6.85546875" bestFit="1" customWidth="1"/>
    <col min="9" max="9" width="5.85546875" bestFit="1" customWidth="1"/>
    <col min="10" max="10" width="7.140625" customWidth="1"/>
    <col min="11" max="11" width="5.85546875" bestFit="1" customWidth="1"/>
    <col min="12" max="12" width="8.28515625" customWidth="1"/>
    <col min="13" max="13" width="5.85546875" bestFit="1" customWidth="1"/>
    <col min="14" max="14" width="9.42578125" customWidth="1"/>
    <col min="15" max="15" width="6" bestFit="1" customWidth="1"/>
    <col min="16" max="16" width="5.140625" customWidth="1"/>
    <col min="17" max="17" width="6.85546875" bestFit="1" customWidth="1"/>
  </cols>
  <sheetData>
    <row r="1" spans="1:19" ht="14.45" x14ac:dyDescent="0.3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9" x14ac:dyDescent="0.25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9" x14ac:dyDescent="0.25">
      <c r="A3" s="30" t="s">
        <v>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9" ht="14.45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9" ht="14.45" x14ac:dyDescent="0.3">
      <c r="A5" s="20" t="s">
        <v>0</v>
      </c>
      <c r="B5" s="20" t="s">
        <v>1</v>
      </c>
      <c r="C5" s="20" t="s">
        <v>2</v>
      </c>
      <c r="D5" s="20" t="s">
        <v>3</v>
      </c>
      <c r="E5" s="20" t="s">
        <v>16</v>
      </c>
      <c r="F5" s="20" t="s">
        <v>17</v>
      </c>
      <c r="G5" s="20" t="s">
        <v>4</v>
      </c>
      <c r="H5" s="20" t="s">
        <v>18</v>
      </c>
      <c r="I5" s="20" t="s">
        <v>19</v>
      </c>
      <c r="J5" s="20" t="s">
        <v>5</v>
      </c>
      <c r="K5" s="20" t="s">
        <v>6</v>
      </c>
      <c r="L5" s="20" t="s">
        <v>7</v>
      </c>
      <c r="M5" s="20" t="s">
        <v>8</v>
      </c>
      <c r="N5" s="24" t="s">
        <v>9</v>
      </c>
      <c r="O5" s="24" t="s">
        <v>10</v>
      </c>
      <c r="P5" s="24" t="s">
        <v>11</v>
      </c>
      <c r="Q5" s="24" t="s">
        <v>12</v>
      </c>
    </row>
    <row r="6" spans="1:19" ht="14.45" x14ac:dyDescent="0.3">
      <c r="A6" s="5">
        <v>2003</v>
      </c>
      <c r="B6" s="16">
        <v>11</v>
      </c>
      <c r="C6" s="16">
        <v>4</v>
      </c>
      <c r="D6" s="16">
        <v>106</v>
      </c>
      <c r="E6" s="16">
        <v>47</v>
      </c>
      <c r="F6" s="16">
        <v>137</v>
      </c>
      <c r="G6" s="16">
        <v>121</v>
      </c>
      <c r="H6" s="16">
        <v>142</v>
      </c>
      <c r="I6" s="16">
        <v>98</v>
      </c>
      <c r="J6" s="16">
        <v>41</v>
      </c>
      <c r="K6" s="16">
        <v>74</v>
      </c>
      <c r="L6" s="16">
        <v>60</v>
      </c>
      <c r="M6" s="16">
        <v>0</v>
      </c>
      <c r="N6" s="25">
        <f>SUM(B6:M6)</f>
        <v>841</v>
      </c>
      <c r="O6" s="25">
        <f>AVERAGE(B6:M6)</f>
        <v>70.083333333333329</v>
      </c>
      <c r="P6" s="25">
        <f>MIN(B6:M6)</f>
        <v>0</v>
      </c>
      <c r="Q6" s="25">
        <f>MAX(B6:M6)</f>
        <v>142</v>
      </c>
    </row>
    <row r="7" spans="1:19" ht="14.45" x14ac:dyDescent="0.3">
      <c r="A7" s="5">
        <v>2004</v>
      </c>
      <c r="B7" s="1">
        <v>392</v>
      </c>
      <c r="C7" s="1">
        <v>52</v>
      </c>
      <c r="D7" s="1">
        <v>32</v>
      </c>
      <c r="E7" s="1">
        <v>70</v>
      </c>
      <c r="F7" s="1">
        <v>153</v>
      </c>
      <c r="G7" s="1">
        <v>78</v>
      </c>
      <c r="H7" s="1">
        <v>164</v>
      </c>
      <c r="I7" s="1">
        <v>88</v>
      </c>
      <c r="J7" s="1">
        <v>127</v>
      </c>
      <c r="K7" s="1" t="s">
        <v>14</v>
      </c>
      <c r="L7" s="1" t="s">
        <v>14</v>
      </c>
      <c r="M7" s="1" t="s">
        <v>14</v>
      </c>
      <c r="N7" s="25">
        <f t="shared" ref="N7:N26" si="0">SUM(B7:M7)</f>
        <v>1156</v>
      </c>
      <c r="O7" s="25">
        <f t="shared" ref="O7:O26" si="1">AVERAGE(B7:M7)</f>
        <v>128.44444444444446</v>
      </c>
      <c r="P7" s="25">
        <f t="shared" ref="P7:P26" si="2">MIN(B7:M7)</f>
        <v>32</v>
      </c>
      <c r="Q7" s="25">
        <f t="shared" ref="Q7:Q26" si="3">MAX(B7:M7)</f>
        <v>392</v>
      </c>
    </row>
    <row r="8" spans="1:19" ht="14.45" x14ac:dyDescent="0.3">
      <c r="A8" s="5">
        <v>2005</v>
      </c>
      <c r="B8" s="1">
        <v>20</v>
      </c>
      <c r="C8" s="1">
        <v>7.5</v>
      </c>
      <c r="D8" s="3">
        <v>0</v>
      </c>
      <c r="E8" s="1">
        <v>55</v>
      </c>
      <c r="F8" s="1">
        <v>127.5</v>
      </c>
      <c r="G8" s="1">
        <v>153.4</v>
      </c>
      <c r="H8" s="1">
        <v>139.85</v>
      </c>
      <c r="I8" s="1">
        <v>65.5</v>
      </c>
      <c r="J8" s="3">
        <v>0</v>
      </c>
      <c r="K8" s="3">
        <v>0</v>
      </c>
      <c r="L8" s="3">
        <v>0</v>
      </c>
      <c r="M8" s="3">
        <v>15</v>
      </c>
      <c r="N8" s="25">
        <f t="shared" si="0"/>
        <v>583.75</v>
      </c>
      <c r="O8" s="25">
        <f t="shared" si="1"/>
        <v>48.645833333333336</v>
      </c>
      <c r="P8" s="25">
        <f t="shared" si="2"/>
        <v>0</v>
      </c>
      <c r="Q8" s="25">
        <f t="shared" si="3"/>
        <v>153.4</v>
      </c>
    </row>
    <row r="9" spans="1:19" ht="14.45" x14ac:dyDescent="0.3">
      <c r="A9" s="5">
        <v>2006</v>
      </c>
      <c r="B9" s="3">
        <v>0</v>
      </c>
      <c r="C9" s="3">
        <v>0</v>
      </c>
      <c r="D9" s="3">
        <v>0</v>
      </c>
      <c r="E9" s="3">
        <v>50</v>
      </c>
      <c r="F9" s="3">
        <v>60</v>
      </c>
      <c r="G9" s="3">
        <v>124</v>
      </c>
      <c r="H9" s="3">
        <v>120.5</v>
      </c>
      <c r="I9" s="3">
        <v>30</v>
      </c>
      <c r="J9" s="3">
        <v>0</v>
      </c>
      <c r="K9" s="3">
        <v>37.5</v>
      </c>
      <c r="L9" s="3">
        <v>0</v>
      </c>
      <c r="M9" s="3">
        <v>0</v>
      </c>
      <c r="N9" s="25">
        <f t="shared" si="0"/>
        <v>422</v>
      </c>
      <c r="O9" s="25">
        <f t="shared" si="1"/>
        <v>35.166666666666664</v>
      </c>
      <c r="P9" s="25">
        <f t="shared" si="2"/>
        <v>0</v>
      </c>
      <c r="Q9" s="25">
        <f t="shared" si="3"/>
        <v>124</v>
      </c>
    </row>
    <row r="10" spans="1:19" ht="14.45" x14ac:dyDescent="0.3">
      <c r="A10" s="5">
        <v>2007</v>
      </c>
      <c r="B10" s="3">
        <v>0</v>
      </c>
      <c r="C10" s="1">
        <v>64.5</v>
      </c>
      <c r="D10" s="1">
        <v>141</v>
      </c>
      <c r="E10" s="1">
        <v>55</v>
      </c>
      <c r="F10" s="1">
        <v>158</v>
      </c>
      <c r="G10" s="1">
        <v>33.5</v>
      </c>
      <c r="H10" s="1">
        <v>36</v>
      </c>
      <c r="I10" s="1">
        <v>77</v>
      </c>
      <c r="J10" s="1">
        <v>48</v>
      </c>
      <c r="K10" s="3">
        <v>0</v>
      </c>
      <c r="L10" s="3">
        <v>0</v>
      </c>
      <c r="M10" s="3">
        <v>0</v>
      </c>
      <c r="N10" s="25">
        <f t="shared" si="0"/>
        <v>613</v>
      </c>
      <c r="O10" s="25">
        <f t="shared" si="1"/>
        <v>51.083333333333336</v>
      </c>
      <c r="P10" s="25">
        <f t="shared" si="2"/>
        <v>0</v>
      </c>
      <c r="Q10" s="25">
        <f t="shared" si="3"/>
        <v>158</v>
      </c>
    </row>
    <row r="11" spans="1:19" ht="14.45" x14ac:dyDescent="0.3">
      <c r="A11" s="5">
        <v>2008</v>
      </c>
      <c r="B11" s="14">
        <v>0</v>
      </c>
      <c r="C11" s="14">
        <v>80.5</v>
      </c>
      <c r="D11" s="14">
        <v>132</v>
      </c>
      <c r="E11" s="14">
        <v>75.5</v>
      </c>
      <c r="F11" s="14">
        <v>207.5</v>
      </c>
      <c r="G11" s="14">
        <v>113</v>
      </c>
      <c r="H11" s="14">
        <v>135.5</v>
      </c>
      <c r="I11" s="14">
        <v>72.5</v>
      </c>
      <c r="J11" s="14">
        <v>20</v>
      </c>
      <c r="K11" s="14">
        <v>0</v>
      </c>
      <c r="L11" s="14">
        <v>0</v>
      </c>
      <c r="M11" s="14">
        <v>25</v>
      </c>
      <c r="N11" s="25">
        <f t="shared" si="0"/>
        <v>861.5</v>
      </c>
      <c r="O11" s="25">
        <f t="shared" si="1"/>
        <v>71.791666666666671</v>
      </c>
      <c r="P11" s="25">
        <f t="shared" si="2"/>
        <v>0</v>
      </c>
      <c r="Q11" s="25">
        <f t="shared" si="3"/>
        <v>207.5</v>
      </c>
    </row>
    <row r="12" spans="1:19" ht="14.45" x14ac:dyDescent="0.3">
      <c r="A12" s="5">
        <v>2009</v>
      </c>
      <c r="B12" s="17">
        <v>0</v>
      </c>
      <c r="C12" s="17">
        <v>54</v>
      </c>
      <c r="D12" s="17">
        <v>0</v>
      </c>
      <c r="E12" s="17">
        <v>65.5</v>
      </c>
      <c r="F12" s="17">
        <v>326</v>
      </c>
      <c r="G12" s="17">
        <v>132</v>
      </c>
      <c r="H12" s="18">
        <v>155.5</v>
      </c>
      <c r="I12" s="17">
        <v>139</v>
      </c>
      <c r="J12" s="17">
        <v>56</v>
      </c>
      <c r="K12" s="17">
        <v>27</v>
      </c>
      <c r="L12" s="17">
        <v>0</v>
      </c>
      <c r="M12" s="17">
        <v>62.5</v>
      </c>
      <c r="N12" s="25">
        <f t="shared" si="0"/>
        <v>1017.5</v>
      </c>
      <c r="O12" s="25">
        <f t="shared" si="1"/>
        <v>84.791666666666671</v>
      </c>
      <c r="P12" s="25">
        <f t="shared" si="2"/>
        <v>0</v>
      </c>
      <c r="Q12" s="25">
        <f t="shared" si="3"/>
        <v>326</v>
      </c>
    </row>
    <row r="13" spans="1:19" ht="14.45" x14ac:dyDescent="0.3">
      <c r="A13" s="5">
        <v>2010</v>
      </c>
      <c r="B13" s="15">
        <v>27</v>
      </c>
      <c r="C13" s="15">
        <v>69.5</v>
      </c>
      <c r="D13" s="15">
        <v>74.5</v>
      </c>
      <c r="E13" s="15">
        <v>225.5</v>
      </c>
      <c r="F13" s="15">
        <v>30.5</v>
      </c>
      <c r="G13" s="15">
        <v>189.5</v>
      </c>
      <c r="H13" s="15">
        <v>156</v>
      </c>
      <c r="I13" s="15">
        <v>86</v>
      </c>
      <c r="J13" s="15">
        <v>83</v>
      </c>
      <c r="K13" s="15">
        <v>55.5</v>
      </c>
      <c r="L13" s="15" t="s">
        <v>14</v>
      </c>
      <c r="M13" s="15" t="s">
        <v>14</v>
      </c>
      <c r="N13" s="25">
        <f t="shared" si="0"/>
        <v>997</v>
      </c>
      <c r="O13" s="25">
        <f t="shared" si="1"/>
        <v>99.7</v>
      </c>
      <c r="P13" s="25">
        <f t="shared" si="2"/>
        <v>27</v>
      </c>
      <c r="Q13" s="25">
        <f t="shared" si="3"/>
        <v>225.5</v>
      </c>
    </row>
    <row r="14" spans="1:19" ht="14.45" x14ac:dyDescent="0.3">
      <c r="A14" s="5">
        <v>2011</v>
      </c>
      <c r="B14" s="11">
        <v>14</v>
      </c>
      <c r="C14" s="11">
        <v>58</v>
      </c>
      <c r="D14" s="11">
        <v>31</v>
      </c>
      <c r="E14" s="11">
        <v>111.5</v>
      </c>
      <c r="F14" s="11">
        <v>115.5</v>
      </c>
      <c r="G14" s="11">
        <v>39</v>
      </c>
      <c r="H14" s="11">
        <v>172.5</v>
      </c>
      <c r="I14" s="11">
        <v>81.5</v>
      </c>
      <c r="J14" s="11">
        <v>27.5</v>
      </c>
      <c r="K14" s="11">
        <v>36.5</v>
      </c>
      <c r="L14" s="11">
        <v>131.5</v>
      </c>
      <c r="M14" s="12">
        <v>0</v>
      </c>
      <c r="N14" s="25">
        <f t="shared" si="0"/>
        <v>818.5</v>
      </c>
      <c r="O14" s="25">
        <f t="shared" si="1"/>
        <v>68.208333333333329</v>
      </c>
      <c r="P14" s="25">
        <f t="shared" si="2"/>
        <v>0</v>
      </c>
      <c r="Q14" s="25">
        <f t="shared" si="3"/>
        <v>172.5</v>
      </c>
      <c r="S14" s="4"/>
    </row>
    <row r="15" spans="1:19" ht="14.45" x14ac:dyDescent="0.3">
      <c r="A15" s="5">
        <v>2012</v>
      </c>
      <c r="B15" s="13">
        <v>0</v>
      </c>
      <c r="C15" s="13">
        <v>0</v>
      </c>
      <c r="D15" s="13">
        <v>31.5</v>
      </c>
      <c r="E15" s="13">
        <v>0</v>
      </c>
      <c r="F15" s="13">
        <v>0</v>
      </c>
      <c r="G15" s="13">
        <v>51</v>
      </c>
      <c r="H15" s="13">
        <v>74.5</v>
      </c>
      <c r="I15" s="13">
        <v>75</v>
      </c>
      <c r="J15" s="13">
        <v>82</v>
      </c>
      <c r="K15" s="13">
        <v>52</v>
      </c>
      <c r="L15" s="13">
        <v>0</v>
      </c>
      <c r="M15" s="13">
        <v>0</v>
      </c>
      <c r="N15" s="25">
        <f t="shared" si="0"/>
        <v>366</v>
      </c>
      <c r="O15" s="25">
        <f t="shared" si="1"/>
        <v>30.5</v>
      </c>
      <c r="P15" s="25">
        <f t="shared" si="2"/>
        <v>0</v>
      </c>
      <c r="Q15" s="25">
        <f t="shared" si="3"/>
        <v>82</v>
      </c>
    </row>
    <row r="16" spans="1:19" ht="14.45" x14ac:dyDescent="0.3">
      <c r="A16" s="5">
        <v>2013</v>
      </c>
      <c r="B16" s="9">
        <v>0</v>
      </c>
      <c r="C16" s="9">
        <v>0</v>
      </c>
      <c r="D16" s="9">
        <v>0</v>
      </c>
      <c r="E16" s="9">
        <v>134</v>
      </c>
      <c r="F16" s="9">
        <v>140</v>
      </c>
      <c r="G16" s="9">
        <v>31</v>
      </c>
      <c r="H16" s="9">
        <v>274</v>
      </c>
      <c r="I16" s="9">
        <v>107</v>
      </c>
      <c r="J16" s="9">
        <v>12</v>
      </c>
      <c r="K16" s="9">
        <v>193</v>
      </c>
      <c r="L16" s="9">
        <v>30</v>
      </c>
      <c r="M16" s="9">
        <v>0</v>
      </c>
      <c r="N16" s="25">
        <f t="shared" si="0"/>
        <v>921</v>
      </c>
      <c r="O16" s="25">
        <f t="shared" si="1"/>
        <v>76.75</v>
      </c>
      <c r="P16" s="25">
        <f t="shared" si="2"/>
        <v>0</v>
      </c>
      <c r="Q16" s="25">
        <f t="shared" si="3"/>
        <v>274</v>
      </c>
    </row>
    <row r="17" spans="1:17" ht="14.45" x14ac:dyDescent="0.3">
      <c r="A17" s="5">
        <v>2014</v>
      </c>
      <c r="B17" s="9">
        <v>0</v>
      </c>
      <c r="C17" s="9">
        <v>0</v>
      </c>
      <c r="D17" s="9">
        <v>97</v>
      </c>
      <c r="E17" s="9">
        <v>116</v>
      </c>
      <c r="F17" s="9">
        <v>165</v>
      </c>
      <c r="G17" s="9">
        <v>81</v>
      </c>
      <c r="H17" s="9">
        <v>129</v>
      </c>
      <c r="I17" s="9">
        <v>56</v>
      </c>
      <c r="J17" s="9">
        <v>90</v>
      </c>
      <c r="K17" s="9">
        <v>57</v>
      </c>
      <c r="L17" s="9">
        <v>65</v>
      </c>
      <c r="M17" s="9">
        <v>0</v>
      </c>
      <c r="N17" s="25">
        <f t="shared" si="0"/>
        <v>856</v>
      </c>
      <c r="O17" s="25">
        <f t="shared" si="1"/>
        <v>71.333333333333329</v>
      </c>
      <c r="P17" s="25">
        <f t="shared" si="2"/>
        <v>0</v>
      </c>
      <c r="Q17" s="25">
        <f t="shared" si="3"/>
        <v>165</v>
      </c>
    </row>
    <row r="18" spans="1:17" ht="14.45" x14ac:dyDescent="0.3">
      <c r="A18" s="5">
        <v>2015</v>
      </c>
      <c r="B18" s="9">
        <v>0</v>
      </c>
      <c r="C18" s="9">
        <v>64</v>
      </c>
      <c r="D18" s="9">
        <v>18</v>
      </c>
      <c r="E18" s="9">
        <v>23</v>
      </c>
      <c r="F18" s="9">
        <v>263</v>
      </c>
      <c r="G18" s="9">
        <v>162</v>
      </c>
      <c r="H18" s="9">
        <v>164</v>
      </c>
      <c r="I18" s="9">
        <v>55</v>
      </c>
      <c r="J18" s="9">
        <v>41</v>
      </c>
      <c r="K18" s="9">
        <v>22</v>
      </c>
      <c r="L18" s="9">
        <v>0</v>
      </c>
      <c r="M18" s="9">
        <v>0</v>
      </c>
      <c r="N18" s="25">
        <f t="shared" si="0"/>
        <v>812</v>
      </c>
      <c r="O18" s="25">
        <f t="shared" si="1"/>
        <v>67.666666666666671</v>
      </c>
      <c r="P18" s="25">
        <f t="shared" si="2"/>
        <v>0</v>
      </c>
      <c r="Q18" s="25">
        <f t="shared" si="3"/>
        <v>263</v>
      </c>
    </row>
    <row r="19" spans="1:17" ht="14.45" x14ac:dyDescent="0.3">
      <c r="A19" s="5">
        <v>2016</v>
      </c>
      <c r="B19" s="8">
        <v>58</v>
      </c>
      <c r="C19" s="8">
        <v>0</v>
      </c>
      <c r="D19" s="8">
        <v>22.5</v>
      </c>
      <c r="E19" s="8">
        <v>17</v>
      </c>
      <c r="F19" s="8">
        <v>81.5</v>
      </c>
      <c r="G19" s="8">
        <v>95</v>
      </c>
      <c r="H19" s="8">
        <v>60.5</v>
      </c>
      <c r="I19" s="8">
        <v>25.5</v>
      </c>
      <c r="J19" s="8">
        <v>30</v>
      </c>
      <c r="K19" s="8">
        <v>18.5</v>
      </c>
      <c r="L19" s="8">
        <v>0</v>
      </c>
      <c r="M19" s="8">
        <v>0</v>
      </c>
      <c r="N19" s="25">
        <f t="shared" si="0"/>
        <v>408.5</v>
      </c>
      <c r="O19" s="25">
        <f t="shared" si="1"/>
        <v>34.041666666666664</v>
      </c>
      <c r="P19" s="25">
        <f t="shared" si="2"/>
        <v>0</v>
      </c>
      <c r="Q19" s="25">
        <f t="shared" si="3"/>
        <v>95</v>
      </c>
    </row>
    <row r="20" spans="1:17" ht="14.45" x14ac:dyDescent="0.3">
      <c r="A20" s="5">
        <v>2017</v>
      </c>
      <c r="B20" s="8">
        <v>0</v>
      </c>
      <c r="C20" s="8">
        <v>0</v>
      </c>
      <c r="D20" s="8">
        <v>59.65</v>
      </c>
      <c r="E20" s="8">
        <v>106.55</v>
      </c>
      <c r="F20" s="8">
        <v>196.5</v>
      </c>
      <c r="G20" s="8">
        <v>172.5</v>
      </c>
      <c r="H20" s="8">
        <v>141</v>
      </c>
      <c r="I20" s="8">
        <v>108</v>
      </c>
      <c r="J20" s="8">
        <v>214.5</v>
      </c>
      <c r="K20" s="8">
        <v>26.5</v>
      </c>
      <c r="L20" s="8">
        <v>0</v>
      </c>
      <c r="M20" s="8">
        <v>13.5</v>
      </c>
      <c r="N20" s="25">
        <f t="shared" si="0"/>
        <v>1038.7</v>
      </c>
      <c r="O20" s="25">
        <f t="shared" si="1"/>
        <v>86.558333333333337</v>
      </c>
      <c r="P20" s="25">
        <f t="shared" si="2"/>
        <v>0</v>
      </c>
      <c r="Q20" s="25">
        <f t="shared" si="3"/>
        <v>214.5</v>
      </c>
    </row>
    <row r="21" spans="1:17" ht="14.45" x14ac:dyDescent="0.3">
      <c r="A21" s="5">
        <v>2018</v>
      </c>
      <c r="B21" s="8">
        <v>18.5</v>
      </c>
      <c r="C21" s="8">
        <v>97.5</v>
      </c>
      <c r="D21" s="8">
        <v>13.5</v>
      </c>
      <c r="E21" s="8">
        <v>55</v>
      </c>
      <c r="F21" s="8">
        <v>53</v>
      </c>
      <c r="G21" s="8">
        <v>73</v>
      </c>
      <c r="H21" s="8">
        <v>60.5</v>
      </c>
      <c r="I21" s="8">
        <v>24.5</v>
      </c>
      <c r="J21" s="8">
        <v>2.5</v>
      </c>
      <c r="K21" s="8">
        <v>0</v>
      </c>
      <c r="L21" s="8">
        <v>21</v>
      </c>
      <c r="M21" s="8">
        <v>25</v>
      </c>
      <c r="N21" s="25">
        <f t="shared" si="0"/>
        <v>444</v>
      </c>
      <c r="O21" s="25">
        <f t="shared" si="1"/>
        <v>37</v>
      </c>
      <c r="P21" s="25">
        <f t="shared" si="2"/>
        <v>0</v>
      </c>
      <c r="Q21" s="25">
        <f t="shared" si="3"/>
        <v>97.5</v>
      </c>
    </row>
    <row r="22" spans="1:17" ht="14.45" x14ac:dyDescent="0.3">
      <c r="A22" s="5">
        <v>2019</v>
      </c>
      <c r="B22" s="8">
        <v>32.5</v>
      </c>
      <c r="C22" s="8">
        <v>10</v>
      </c>
      <c r="D22" s="8">
        <v>142.5</v>
      </c>
      <c r="E22" s="8">
        <v>21.5</v>
      </c>
      <c r="F22" s="8">
        <v>65</v>
      </c>
      <c r="G22" s="8">
        <v>142</v>
      </c>
      <c r="H22" s="8">
        <v>346</v>
      </c>
      <c r="I22" s="8">
        <v>56.5</v>
      </c>
      <c r="J22" s="8">
        <v>17.5</v>
      </c>
      <c r="K22" s="8">
        <v>8</v>
      </c>
      <c r="L22" s="8">
        <v>0</v>
      </c>
      <c r="M22" s="8">
        <v>0</v>
      </c>
      <c r="N22" s="25">
        <f t="shared" si="0"/>
        <v>841.5</v>
      </c>
      <c r="O22" s="25">
        <f t="shared" si="1"/>
        <v>70.125</v>
      </c>
      <c r="P22" s="25">
        <f t="shared" si="2"/>
        <v>0</v>
      </c>
      <c r="Q22" s="25">
        <f t="shared" si="3"/>
        <v>346</v>
      </c>
    </row>
    <row r="23" spans="1:17" ht="14.45" x14ac:dyDescent="0.3">
      <c r="A23" s="5">
        <v>2020</v>
      </c>
      <c r="B23" s="10">
        <v>52.5</v>
      </c>
      <c r="C23" s="10">
        <v>12</v>
      </c>
      <c r="D23" s="10">
        <v>139.19999999999999</v>
      </c>
      <c r="E23" s="10">
        <v>126</v>
      </c>
      <c r="F23" s="10">
        <v>110</v>
      </c>
      <c r="G23" s="10">
        <v>207</v>
      </c>
      <c r="H23" s="10">
        <v>135.5</v>
      </c>
      <c r="I23" s="10">
        <v>43.5</v>
      </c>
      <c r="J23" s="10">
        <v>16</v>
      </c>
      <c r="K23" s="10">
        <v>31.5</v>
      </c>
      <c r="L23" s="10">
        <v>24</v>
      </c>
      <c r="M23" s="10">
        <v>0</v>
      </c>
      <c r="N23" s="25">
        <f t="shared" si="0"/>
        <v>897.2</v>
      </c>
      <c r="O23" s="25">
        <f t="shared" si="1"/>
        <v>74.766666666666666</v>
      </c>
      <c r="P23" s="25">
        <f t="shared" si="2"/>
        <v>0</v>
      </c>
      <c r="Q23" s="25">
        <f t="shared" si="3"/>
        <v>207</v>
      </c>
    </row>
    <row r="24" spans="1:17" ht="14.45" x14ac:dyDescent="0.3">
      <c r="A24" s="5">
        <v>2021</v>
      </c>
      <c r="B24" s="10">
        <v>17</v>
      </c>
      <c r="C24" s="10">
        <v>0</v>
      </c>
      <c r="D24" s="10">
        <v>0</v>
      </c>
      <c r="E24" s="10">
        <v>54</v>
      </c>
      <c r="F24" s="10">
        <v>103</v>
      </c>
      <c r="G24" s="10">
        <v>74.5</v>
      </c>
      <c r="H24" s="10">
        <v>84.5</v>
      </c>
      <c r="I24" s="10">
        <v>43.5</v>
      </c>
      <c r="J24" s="10">
        <v>21.5</v>
      </c>
      <c r="K24" s="10">
        <v>16.5</v>
      </c>
      <c r="L24" s="10">
        <v>69.5</v>
      </c>
      <c r="M24" s="10">
        <v>163.5</v>
      </c>
      <c r="N24" s="25">
        <f t="shared" si="0"/>
        <v>647.5</v>
      </c>
      <c r="O24" s="25">
        <f t="shared" si="1"/>
        <v>53.958333333333336</v>
      </c>
      <c r="P24" s="25">
        <f t="shared" si="2"/>
        <v>0</v>
      </c>
      <c r="Q24" s="25">
        <f t="shared" si="3"/>
        <v>163.5</v>
      </c>
    </row>
    <row r="25" spans="1:17" x14ac:dyDescent="0.25">
      <c r="A25" s="23">
        <v>2022</v>
      </c>
      <c r="B25" s="10">
        <v>5</v>
      </c>
      <c r="C25" s="10">
        <v>0</v>
      </c>
      <c r="D25" s="10">
        <v>65.7</v>
      </c>
      <c r="E25" s="10">
        <v>105</v>
      </c>
      <c r="F25" s="10">
        <v>343</v>
      </c>
      <c r="G25" s="10">
        <v>169.5</v>
      </c>
      <c r="H25" s="10">
        <v>153.35</v>
      </c>
      <c r="I25" s="10">
        <v>154</v>
      </c>
      <c r="J25" s="10">
        <v>42.5</v>
      </c>
      <c r="K25" s="10">
        <v>0</v>
      </c>
      <c r="L25" s="10">
        <v>154</v>
      </c>
      <c r="M25" s="10">
        <v>54.5</v>
      </c>
      <c r="N25" s="25">
        <f t="shared" si="0"/>
        <v>1246.5500000000002</v>
      </c>
      <c r="O25" s="25">
        <f t="shared" si="1"/>
        <v>103.87916666666668</v>
      </c>
      <c r="P25" s="25">
        <f t="shared" si="2"/>
        <v>0</v>
      </c>
      <c r="Q25" s="25">
        <f t="shared" si="3"/>
        <v>343</v>
      </c>
    </row>
    <row r="26" spans="1:17" x14ac:dyDescent="0.25">
      <c r="A26" s="23">
        <v>2023</v>
      </c>
      <c r="B26" s="27">
        <v>17.7</v>
      </c>
      <c r="C26" s="27">
        <v>50.2</v>
      </c>
      <c r="D26" s="27">
        <v>80.5</v>
      </c>
      <c r="E26" s="27">
        <v>88.6</v>
      </c>
      <c r="F26" s="27">
        <v>163.6</v>
      </c>
      <c r="G26" s="27">
        <v>99.7</v>
      </c>
      <c r="H26" s="27">
        <v>96.7</v>
      </c>
      <c r="I26" s="27">
        <v>57.2</v>
      </c>
      <c r="J26" s="27">
        <v>22.7</v>
      </c>
      <c r="K26" s="27">
        <v>0.4</v>
      </c>
      <c r="L26" s="27">
        <v>0</v>
      </c>
      <c r="M26" s="28">
        <v>24</v>
      </c>
      <c r="N26" s="29">
        <f t="shared" si="0"/>
        <v>701.30000000000007</v>
      </c>
      <c r="O26" s="29">
        <f t="shared" si="1"/>
        <v>58.44166666666667</v>
      </c>
      <c r="P26" s="29">
        <f t="shared" si="2"/>
        <v>0</v>
      </c>
      <c r="Q26" s="29">
        <f t="shared" si="3"/>
        <v>163.6</v>
      </c>
    </row>
    <row r="27" spans="1:17" x14ac:dyDescent="0.25">
      <c r="A27" s="23" t="s">
        <v>13</v>
      </c>
      <c r="B27" s="2">
        <f>AVERAGE(B6:B26)</f>
        <v>31.676190476190477</v>
      </c>
      <c r="C27" s="2">
        <f>AVERAGE(C6:C26)</f>
        <v>29.700000000000003</v>
      </c>
      <c r="D27" s="2">
        <f t="shared" ref="D27:M27" si="4">AVERAGE(D6:D26)</f>
        <v>56.502380952380953</v>
      </c>
      <c r="E27" s="2">
        <f t="shared" si="4"/>
        <v>76.269047619047612</v>
      </c>
      <c r="F27" s="2">
        <f t="shared" si="4"/>
        <v>142.7904761904762</v>
      </c>
      <c r="G27" s="2">
        <f t="shared" si="4"/>
        <v>111.50476190476191</v>
      </c>
      <c r="H27" s="2">
        <f t="shared" si="4"/>
        <v>140.06666666666666</v>
      </c>
      <c r="I27" s="2">
        <f t="shared" si="4"/>
        <v>73.485714285714295</v>
      </c>
      <c r="J27" s="2">
        <f t="shared" si="4"/>
        <v>47.366666666666667</v>
      </c>
      <c r="K27" s="2">
        <f t="shared" si="4"/>
        <v>32.795000000000002</v>
      </c>
      <c r="L27" s="2">
        <f t="shared" si="4"/>
        <v>29.210526315789473</v>
      </c>
      <c r="M27" s="2">
        <f t="shared" si="4"/>
        <v>20.157894736842106</v>
      </c>
      <c r="N27" s="26">
        <f>AVERAGE(N6:N26)</f>
        <v>785.26190476190482</v>
      </c>
      <c r="O27" s="26">
        <f t="shared" ref="O27:Q27" si="5">AVERAGE(O6:O26)</f>
        <v>67.758862433862419</v>
      </c>
      <c r="P27" s="26">
        <f t="shared" si="5"/>
        <v>2.8095238095238093</v>
      </c>
      <c r="Q27" s="26">
        <f t="shared" si="5"/>
        <v>205.47619047619048</v>
      </c>
    </row>
    <row r="28" spans="1:17" x14ac:dyDescent="0.25">
      <c r="A28" s="21" t="s">
        <v>21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5">
      <c r="A29" s="21" t="s">
        <v>22</v>
      </c>
    </row>
    <row r="30" spans="1:17" x14ac:dyDescent="0.25">
      <c r="A30" s="22" t="s">
        <v>23</v>
      </c>
    </row>
  </sheetData>
  <mergeCells count="3">
    <mergeCell ref="A1:Q1"/>
    <mergeCell ref="A2:Q2"/>
    <mergeCell ref="A3:Q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cp:lastPrinted>2022-06-03T13:02:19Z</cp:lastPrinted>
  <dcterms:created xsi:type="dcterms:W3CDTF">2022-01-18T12:46:18Z</dcterms:created>
  <dcterms:modified xsi:type="dcterms:W3CDTF">2024-08-26T13:59:45Z</dcterms:modified>
</cp:coreProperties>
</file>