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05" yWindow="15" windowWidth="19440" windowHeight="116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Plan1!$A$1:$Q$91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0" i="1" l="1"/>
  <c r="P30" i="1"/>
  <c r="Q30" i="1"/>
  <c r="N30" i="1"/>
  <c r="C30" i="1"/>
  <c r="D30" i="1"/>
  <c r="E30" i="1"/>
  <c r="F30" i="1"/>
  <c r="G30" i="1"/>
  <c r="H30" i="1"/>
  <c r="I30" i="1"/>
  <c r="J30" i="1"/>
  <c r="K30" i="1"/>
  <c r="L30" i="1"/>
  <c r="M30" i="1"/>
  <c r="B30" i="1"/>
  <c r="Q28" i="1" l="1"/>
  <c r="Q18" i="1" l="1"/>
  <c r="Q19" i="1"/>
  <c r="Q20" i="1"/>
  <c r="Q21" i="1"/>
  <c r="Q22" i="1"/>
  <c r="Q23" i="1"/>
  <c r="Q24" i="1"/>
  <c r="Q25" i="1"/>
  <c r="Q26" i="1"/>
  <c r="Q27" i="1"/>
  <c r="Q17" i="1"/>
  <c r="Q16" i="1"/>
  <c r="Q7" i="1"/>
  <c r="Q8" i="1"/>
  <c r="Q9" i="1"/>
  <c r="Q10" i="1"/>
  <c r="Q11" i="1"/>
  <c r="Q12" i="1"/>
  <c r="Q13" i="1"/>
  <c r="Q14" i="1"/>
  <c r="Q15" i="1"/>
  <c r="Q6" i="1"/>
  <c r="P7" i="1"/>
  <c r="P8" i="1"/>
  <c r="P9" i="1"/>
  <c r="P10" i="1"/>
  <c r="P11" i="1"/>
  <c r="P12" i="1"/>
  <c r="P13" i="1"/>
  <c r="P14" i="1"/>
  <c r="P15" i="1"/>
  <c r="P6" i="1"/>
  <c r="O7" i="1"/>
  <c r="O8" i="1"/>
  <c r="O9" i="1"/>
  <c r="O10" i="1"/>
  <c r="O11" i="1"/>
  <c r="O12" i="1"/>
  <c r="O13" i="1"/>
  <c r="O14" i="1"/>
  <c r="O15" i="1"/>
  <c r="O6" i="1"/>
  <c r="N14" i="1"/>
  <c r="N15" i="1"/>
  <c r="N7" i="1"/>
  <c r="N8" i="1"/>
  <c r="N9" i="1"/>
  <c r="N10" i="1"/>
  <c r="N11" i="1"/>
  <c r="N12" i="1"/>
  <c r="N13" i="1"/>
  <c r="N6" i="1"/>
  <c r="N27" i="1"/>
  <c r="N19" i="1"/>
  <c r="N20" i="1"/>
  <c r="N21" i="1"/>
  <c r="N22" i="1"/>
  <c r="N23" i="1"/>
  <c r="N24" i="1"/>
  <c r="N25" i="1"/>
  <c r="N26" i="1"/>
  <c r="N18" i="1"/>
  <c r="N17" i="1"/>
  <c r="N16" i="1"/>
</calcChain>
</file>

<file path=xl/sharedStrings.xml><?xml version="1.0" encoding="utf-8"?>
<sst xmlns="http://schemas.openxmlformats.org/spreadsheetml/2006/main" count="24" uniqueCount="24">
  <si>
    <t>ANO</t>
  </si>
  <si>
    <t>JAN</t>
  </si>
  <si>
    <t>FEV</t>
  </si>
  <si>
    <t>MAR</t>
  </si>
  <si>
    <t>ABRI</t>
  </si>
  <si>
    <t>JUN</t>
  </si>
  <si>
    <t>JULH</t>
  </si>
  <si>
    <t>SET</t>
  </si>
  <si>
    <t>OUT</t>
  </si>
  <si>
    <t>NOV</t>
  </si>
  <si>
    <t>DEZ</t>
  </si>
  <si>
    <t>ACUM</t>
  </si>
  <si>
    <t>MED</t>
  </si>
  <si>
    <t>MIN</t>
  </si>
  <si>
    <t>MAX</t>
  </si>
  <si>
    <t>MÉDIA</t>
  </si>
  <si>
    <t>...</t>
  </si>
  <si>
    <t>ESTADO DE SERGIPE</t>
  </si>
  <si>
    <t>MAI</t>
  </si>
  <si>
    <t>AGO</t>
  </si>
  <si>
    <t>MUNICÍPIO DE SALGADO</t>
  </si>
  <si>
    <t>Elaboração e cálculos: EMDAGRO/ASPLAN</t>
  </si>
  <si>
    <t>Fonte: Escritório local da Emdagro em Salgado</t>
  </si>
  <si>
    <t>HISTÓRICO DE PLUVIOSIDADE 2000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</si>
</sst>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8" fontId="3" fillId="0" borderId="1" xfId="1" applyNumberFormat="1" applyFont="1" applyFill="1" applyBorder="1" applyAlignment="1">
      <alignment vertical="center"/>
    </xf>
    <xf numFmtId="168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7" fontId="3" fillId="0" borderId="1" xfId="1" applyNumberFormat="1" applyFont="1" applyFill="1" applyBorder="1" applyAlignment="1" applyProtection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 vertical="center"/>
    </xf>
    <xf numFmtId="167" fontId="3" fillId="2" borderId="1" xfId="1" applyNumberFormat="1" applyFont="1" applyFill="1" applyBorder="1" applyAlignment="1" applyProtection="1">
      <alignment horizontal="center" vertical="center"/>
    </xf>
    <xf numFmtId="167" fontId="3" fillId="2" borderId="1" xfId="1" applyNumberFormat="1" applyFont="1" applyFill="1" applyBorder="1" applyAlignment="1" applyProtection="1">
      <alignment horizontal="right" vertical="center"/>
    </xf>
    <xf numFmtId="164" fontId="3" fillId="2" borderId="1" xfId="1" applyNumberFormat="1" applyFont="1" applyFill="1" applyBorder="1" applyAlignment="1" applyProtection="1">
      <alignment horizontal="right" vertical="center"/>
    </xf>
    <xf numFmtId="168" fontId="3" fillId="0" borderId="1" xfId="1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/>
    </xf>
    <xf numFmtId="168" fontId="6" fillId="3" borderId="1" xfId="1" applyNumberFormat="1" applyFont="1" applyFill="1" applyBorder="1" applyAlignment="1" applyProtection="1">
      <alignment vertical="center"/>
    </xf>
    <xf numFmtId="164" fontId="6" fillId="3" borderId="1" xfId="1" applyNumberFormat="1" applyFont="1" applyFill="1" applyBorder="1" applyAlignment="1" applyProtection="1">
      <alignment vertical="center"/>
    </xf>
    <xf numFmtId="168" fontId="6" fillId="3" borderId="1" xfId="1" applyNumberFormat="1" applyFont="1" applyFill="1" applyBorder="1" applyAlignment="1" applyProtection="1">
      <alignment horizontal="right" vertical="center"/>
    </xf>
    <xf numFmtId="166" fontId="6" fillId="3" borderId="1" xfId="1" applyNumberFormat="1" applyFont="1" applyFill="1" applyBorder="1" applyAlignment="1" applyProtection="1">
      <alignment horizontal="right" vertical="center"/>
    </xf>
    <xf numFmtId="168" fontId="6" fillId="4" borderId="1" xfId="1" applyNumberFormat="1" applyFont="1" applyFill="1" applyBorder="1" applyAlignment="1" applyProtection="1">
      <alignment horizontal="right" vertical="center"/>
    </xf>
    <xf numFmtId="164" fontId="6" fillId="4" borderId="1" xfId="1" applyNumberFormat="1" applyFont="1" applyFill="1" applyBorder="1" applyAlignment="1" applyProtection="1">
      <alignment horizontal="right" vertical="center"/>
    </xf>
    <xf numFmtId="168" fontId="6" fillId="5" borderId="1" xfId="1" applyNumberFormat="1" applyFont="1" applyFill="1" applyBorder="1" applyAlignment="1" applyProtection="1">
      <alignment horizontal="right" vertical="center"/>
    </xf>
    <xf numFmtId="168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8" fontId="0" fillId="0" borderId="0" xfId="1" applyNumberFormat="1" applyFont="1" applyAlignment="1">
      <alignment vertical="center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164" fontId="7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4" borderId="1" xfId="0" applyNumberFormat="1" applyFont="1" applyFill="1" applyBorder="1" applyAlignment="1">
      <alignment vertical="center"/>
    </xf>
    <xf numFmtId="168" fontId="2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Município de Salgado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Gráfico</a:t>
            </a:r>
            <a:r>
              <a:rPr lang="pt-BR" sz="1000" b="1" baseline="0">
                <a:solidFill>
                  <a:schemeClr val="tx1"/>
                </a:solidFill>
              </a:rPr>
              <a:t> 01 - Pluviosidade Média Mensal - 2000 a 2021</a:t>
            </a:r>
            <a:endParaRPr lang="pt-BR" sz="1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636110819480898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487722368037329E-2"/>
          <c:y val="0.20916666666666667"/>
          <c:w val="0.9252159813356664"/>
          <c:h val="0.6834339457567804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Plan1!$B$5:$M$5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</c:v>
                </c:pt>
                <c:pt idx="4">
                  <c:v>MAI</c:v>
                </c:pt>
                <c:pt idx="5">
                  <c:v>JUN</c:v>
                </c:pt>
                <c:pt idx="6">
                  <c:v>JULH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Plan1!$B$30:$M$30</c:f>
              <c:numCache>
                <c:formatCode>_-* #,##0.0_-;\-* #,##0.0_-;_-* "-"??_-;_-@_-</c:formatCode>
                <c:ptCount val="12"/>
                <c:pt idx="0">
                  <c:v>56.278260869565223</c:v>
                </c:pt>
                <c:pt idx="1">
                  <c:v>85.845833333333346</c:v>
                </c:pt>
                <c:pt idx="2">
                  <c:v>107.70833333333336</c:v>
                </c:pt>
                <c:pt idx="3">
                  <c:v>163.01250000000002</c:v>
                </c:pt>
                <c:pt idx="4">
                  <c:v>244.74583333333331</c:v>
                </c:pt>
                <c:pt idx="5">
                  <c:v>216.67500000000004</c:v>
                </c:pt>
                <c:pt idx="6">
                  <c:v>197.07500000000002</c:v>
                </c:pt>
                <c:pt idx="7">
                  <c:v>133.99166666666667</c:v>
                </c:pt>
                <c:pt idx="8">
                  <c:v>91.61666666666666</c:v>
                </c:pt>
                <c:pt idx="9">
                  <c:v>65.662500000000009</c:v>
                </c:pt>
                <c:pt idx="10">
                  <c:v>45.754166666666663</c:v>
                </c:pt>
                <c:pt idx="11">
                  <c:v>40.291666666666664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541-979D-54082D90B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351424"/>
        <c:axId val="41800064"/>
        <c:axId val="0"/>
      </c:bar3DChart>
      <c:catAx>
        <c:axId val="413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00064"/>
        <c:crosses val="autoZero"/>
        <c:auto val="1"/>
        <c:lblAlgn val="ctr"/>
        <c:lblOffset val="100"/>
        <c:noMultiLvlLbl val="0"/>
      </c:catAx>
      <c:valAx>
        <c:axId val="418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351424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Município</a:t>
            </a:r>
            <a:r>
              <a:rPr lang="pt-BR" sz="1000" b="1" baseline="0">
                <a:solidFill>
                  <a:schemeClr val="tx1"/>
                </a:solidFill>
              </a:rPr>
              <a:t> de Salgado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 baseline="0">
                <a:solidFill>
                  <a:schemeClr val="tx1"/>
                </a:solidFill>
              </a:rPr>
              <a:t>Gráfico 02 - Pluviosidade Média Acumulada Anual - 2000 a 2021</a:t>
            </a:r>
            <a:endParaRPr lang="pt-BR" sz="1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806299212598426E-2"/>
          <c:y val="0.21379629629629629"/>
          <c:w val="0.91489740449110524"/>
          <c:h val="0.67880431612715064"/>
        </c:manualLayout>
      </c:layout>
      <c:bar3DChart>
        <c:barDir val="col"/>
        <c:grouping val="clustered"/>
        <c:varyColors val="0"/>
        <c:ser>
          <c:idx val="1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1.4814814814814814E-3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08-476D-B60D-9420F478246A}"/>
                </c:ext>
              </c:extLst>
            </c:dLbl>
            <c:dLbl>
              <c:idx val="5"/>
              <c:layout>
                <c:manualLayout>
                  <c:x val="1.4814814814814814E-3"/>
                  <c:y val="-1.8518518518518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08-476D-B60D-9420F478246A}"/>
                </c:ext>
              </c:extLst>
            </c:dLbl>
            <c:dLbl>
              <c:idx val="6"/>
              <c:layout>
                <c:manualLayout>
                  <c:x val="-7.40740740740740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08-476D-B60D-9420F478246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81481481481535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08-476D-B60D-9420F478246A}"/>
                </c:ext>
              </c:extLst>
            </c:dLbl>
            <c:dLbl>
              <c:idx val="10"/>
              <c:layout>
                <c:manualLayout>
                  <c:x val="1.1851851851851744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08-476D-B60D-9420F4782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Plan1!$N$6:$N$27</c:f>
              <c:numCache>
                <c:formatCode>_-* #,##0.0_-;\-* #,##0.0_-;_-* "-"??_-;_-@_-</c:formatCode>
                <c:ptCount val="22"/>
                <c:pt idx="0">
                  <c:v>1990.3</c:v>
                </c:pt>
                <c:pt idx="1">
                  <c:v>1500.1000000000001</c:v>
                </c:pt>
                <c:pt idx="2">
                  <c:v>1338.8000000000002</c:v>
                </c:pt>
                <c:pt idx="3">
                  <c:v>1366.6000000000001</c:v>
                </c:pt>
                <c:pt idx="4">
                  <c:v>1286.8999999999999</c:v>
                </c:pt>
                <c:pt idx="5">
                  <c:v>1354.6</c:v>
                </c:pt>
                <c:pt idx="6">
                  <c:v>1674.3999999999999</c:v>
                </c:pt>
                <c:pt idx="7">
                  <c:v>1745.5000000000005</c:v>
                </c:pt>
                <c:pt idx="8">
                  <c:v>1641.3</c:v>
                </c:pt>
                <c:pt idx="9">
                  <c:v>1633.2999999999997</c:v>
                </c:pt>
                <c:pt idx="10">
                  <c:v>1753.5999999999997</c:v>
                </c:pt>
                <c:pt idx="11">
                  <c:v>1572.3999999999999</c:v>
                </c:pt>
                <c:pt idx="12">
                  <c:v>967.40000000000009</c:v>
                </c:pt>
                <c:pt idx="13">
                  <c:v>1738.3999999999999</c:v>
                </c:pt>
                <c:pt idx="14">
                  <c:v>1197.9999999999998</c:v>
                </c:pt>
                <c:pt idx="15">
                  <c:v>1513.6</c:v>
                </c:pt>
                <c:pt idx="16">
                  <c:v>1126.4000000000001</c:v>
                </c:pt>
                <c:pt idx="17">
                  <c:v>1683.5999999999997</c:v>
                </c:pt>
                <c:pt idx="18">
                  <c:v>971.70000000000016</c:v>
                </c:pt>
                <c:pt idx="19">
                  <c:v>1399.9</c:v>
                </c:pt>
                <c:pt idx="20">
                  <c:v>1595</c:v>
                </c:pt>
                <c:pt idx="21">
                  <c:v>1268.2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08-476D-B60D-9420F478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000896"/>
        <c:axId val="98002432"/>
        <c:axId val="0"/>
      </c:bar3DChart>
      <c:catAx>
        <c:axId val="9800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02432"/>
        <c:crosses val="autoZero"/>
        <c:auto val="1"/>
        <c:lblAlgn val="ctr"/>
        <c:lblOffset val="100"/>
        <c:noMultiLvlLbl val="0"/>
      </c:catAx>
      <c:valAx>
        <c:axId val="980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00896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Município de Salgado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chemeClr val="tx1"/>
                </a:solidFill>
              </a:rPr>
              <a:t>Gráfico 03 - Pluviosidade Acumulada e Média do Período - 2000 a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Acumulado no ano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Plan1!$N$6:$N$27</c:f>
              <c:numCache>
                <c:formatCode>_-* #,##0.0_-;\-* #,##0.0_-;_-* "-"??_-;_-@_-</c:formatCode>
                <c:ptCount val="22"/>
                <c:pt idx="0">
                  <c:v>1990.3</c:v>
                </c:pt>
                <c:pt idx="1">
                  <c:v>1500.1000000000001</c:v>
                </c:pt>
                <c:pt idx="2">
                  <c:v>1338.8000000000002</c:v>
                </c:pt>
                <c:pt idx="3">
                  <c:v>1366.6000000000001</c:v>
                </c:pt>
                <c:pt idx="4">
                  <c:v>1286.8999999999999</c:v>
                </c:pt>
                <c:pt idx="5">
                  <c:v>1354.6</c:v>
                </c:pt>
                <c:pt idx="6">
                  <c:v>1674.3999999999999</c:v>
                </c:pt>
                <c:pt idx="7">
                  <c:v>1745.5000000000005</c:v>
                </c:pt>
                <c:pt idx="8">
                  <c:v>1641.3</c:v>
                </c:pt>
                <c:pt idx="9">
                  <c:v>1633.2999999999997</c:v>
                </c:pt>
                <c:pt idx="10">
                  <c:v>1753.5999999999997</c:v>
                </c:pt>
                <c:pt idx="11">
                  <c:v>1572.3999999999999</c:v>
                </c:pt>
                <c:pt idx="12">
                  <c:v>967.40000000000009</c:v>
                </c:pt>
                <c:pt idx="13">
                  <c:v>1738.3999999999999</c:v>
                </c:pt>
                <c:pt idx="14">
                  <c:v>1197.9999999999998</c:v>
                </c:pt>
                <c:pt idx="15">
                  <c:v>1513.6</c:v>
                </c:pt>
                <c:pt idx="16">
                  <c:v>1126.4000000000001</c:v>
                </c:pt>
                <c:pt idx="17">
                  <c:v>1683.5999999999997</c:v>
                </c:pt>
                <c:pt idx="18">
                  <c:v>971.70000000000016</c:v>
                </c:pt>
                <c:pt idx="19">
                  <c:v>1399.9</c:v>
                </c:pt>
                <c:pt idx="20">
                  <c:v>1595</c:v>
                </c:pt>
                <c:pt idx="21">
                  <c:v>1268.2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6E-4F80-8105-3E49B684CD44}"/>
            </c:ext>
          </c:extLst>
        </c:ser>
        <c:ser>
          <c:idx val="2"/>
          <c:order val="1"/>
          <c:tx>
            <c:v>Média do período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Lit>
              <c:formatCode>General</c:formatCode>
              <c:ptCount val="22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</c:numLit>
          </c:cat>
          <c:val>
            <c:numRef>
              <c:f>Plan1!$R$6:$R$27</c:f>
              <c:numCache>
                <c:formatCode>_-* #,##0.0_-;\-* #,##0.0_-;_-* "-"??_-;_-@_-</c:formatCode>
                <c:ptCount val="22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6E-4F80-8105-3E49B684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6736"/>
        <c:axId val="98038912"/>
      </c:lineChart>
      <c:catAx>
        <c:axId val="980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8912"/>
        <c:crosses val="autoZero"/>
        <c:auto val="1"/>
        <c:lblAlgn val="ctr"/>
        <c:lblOffset val="100"/>
        <c:noMultiLvlLbl val="0"/>
      </c:catAx>
      <c:valAx>
        <c:axId val="9803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6736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37</xdr:row>
      <xdr:rowOff>56515</xdr:rowOff>
    </xdr:from>
    <xdr:to>
      <xdr:col>16</xdr:col>
      <xdr:colOff>396240</xdr:colOff>
      <xdr:row>52</xdr:row>
      <xdr:rowOff>37465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55</xdr:row>
      <xdr:rowOff>140335</xdr:rowOff>
    </xdr:from>
    <xdr:to>
      <xdr:col>16</xdr:col>
      <xdr:colOff>365760</xdr:colOff>
      <xdr:row>70</xdr:row>
      <xdr:rowOff>121285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72</xdr:row>
      <xdr:rowOff>175895</xdr:rowOff>
    </xdr:from>
    <xdr:to>
      <xdr:col>16</xdr:col>
      <xdr:colOff>403860</xdr:colOff>
      <xdr:row>87</xdr:row>
      <xdr:rowOff>156845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U19" sqref="U19"/>
    </sheetView>
  </sheetViews>
  <sheetFormatPr defaultColWidth="8.85546875" defaultRowHeight="15" x14ac:dyDescent="0.25"/>
  <cols>
    <col min="1" max="3" width="6.7109375" style="5" bestFit="1" customWidth="1"/>
    <col min="4" max="9" width="6.85546875" style="5" bestFit="1" customWidth="1"/>
    <col min="10" max="13" width="6.7109375" style="5" bestFit="1" customWidth="1"/>
    <col min="14" max="14" width="8.42578125" style="5" bestFit="1" customWidth="1"/>
    <col min="15" max="15" width="6.85546875" style="5" bestFit="1" customWidth="1"/>
    <col min="16" max="16" width="5.85546875" style="5" bestFit="1" customWidth="1"/>
    <col min="17" max="17" width="6.85546875" style="5" bestFit="1" customWidth="1"/>
    <col min="18" max="18" width="9.140625" style="5" bestFit="1" customWidth="1"/>
    <col min="19" max="16384" width="8.85546875" style="5"/>
  </cols>
  <sheetData>
    <row r="1" spans="1:18" ht="14.45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x14ac:dyDescent="0.25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x14ac:dyDescent="0.25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8" ht="14.45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18</v>
      </c>
      <c r="G5" s="2" t="s">
        <v>5</v>
      </c>
      <c r="H5" s="2" t="s">
        <v>6</v>
      </c>
      <c r="I5" s="2" t="s">
        <v>19</v>
      </c>
      <c r="J5" s="2" t="s">
        <v>7</v>
      </c>
      <c r="K5" s="2" t="s">
        <v>8</v>
      </c>
      <c r="L5" s="2" t="s">
        <v>9</v>
      </c>
      <c r="M5" s="2" t="s">
        <v>10</v>
      </c>
      <c r="N5" s="18" t="s">
        <v>11</v>
      </c>
      <c r="O5" s="18" t="s">
        <v>12</v>
      </c>
      <c r="P5" s="18" t="s">
        <v>13</v>
      </c>
      <c r="Q5" s="18" t="s">
        <v>14</v>
      </c>
    </row>
    <row r="6" spans="1:18" ht="14.45" x14ac:dyDescent="0.3">
      <c r="A6" s="27">
        <v>2000</v>
      </c>
      <c r="B6" s="7">
        <v>159.4</v>
      </c>
      <c r="C6" s="7">
        <v>297.39999999999998</v>
      </c>
      <c r="D6" s="7">
        <v>144</v>
      </c>
      <c r="E6" s="7">
        <v>313.2</v>
      </c>
      <c r="F6" s="7">
        <v>131.80000000000001</v>
      </c>
      <c r="G6" s="7">
        <v>256.3</v>
      </c>
      <c r="H6" s="7">
        <v>134.5</v>
      </c>
      <c r="I6" s="7">
        <v>151.9</v>
      </c>
      <c r="J6" s="7">
        <v>235.7</v>
      </c>
      <c r="K6" s="7">
        <v>31.6</v>
      </c>
      <c r="L6" s="7">
        <v>76.5</v>
      </c>
      <c r="M6" s="7">
        <v>58</v>
      </c>
      <c r="N6" s="19">
        <f t="shared" ref="N6:N15" si="0">SUM(B6:M6)</f>
        <v>1990.3</v>
      </c>
      <c r="O6" s="19">
        <f t="shared" ref="O6:O15" si="1">AVERAGE(B6:M6)</f>
        <v>165.85833333333332</v>
      </c>
      <c r="P6" s="19">
        <f t="shared" ref="P6:P15" si="2">MIN(B6:M6)</f>
        <v>31.6</v>
      </c>
      <c r="Q6" s="19">
        <f t="shared" ref="Q6:Q28" si="3">MAX(B6:M6)</f>
        <v>313.2</v>
      </c>
      <c r="R6" s="28"/>
    </row>
    <row r="7" spans="1:18" ht="14.45" x14ac:dyDescent="0.3">
      <c r="A7" s="2">
        <v>2001</v>
      </c>
      <c r="B7" s="7">
        <v>49.6</v>
      </c>
      <c r="C7" s="7">
        <v>59.3</v>
      </c>
      <c r="D7" s="7">
        <v>96</v>
      </c>
      <c r="E7" s="7">
        <v>133.9</v>
      </c>
      <c r="F7" s="7">
        <v>83.5</v>
      </c>
      <c r="G7" s="7">
        <v>259.39999999999998</v>
      </c>
      <c r="H7" s="7">
        <v>214.7</v>
      </c>
      <c r="I7" s="7">
        <v>208.4</v>
      </c>
      <c r="J7" s="7">
        <v>84.1</v>
      </c>
      <c r="K7" s="7">
        <v>144.6</v>
      </c>
      <c r="L7" s="7">
        <v>53.9</v>
      </c>
      <c r="M7" s="7">
        <v>112.7</v>
      </c>
      <c r="N7" s="19">
        <f t="shared" si="0"/>
        <v>1500.1000000000001</v>
      </c>
      <c r="O7" s="19">
        <f t="shared" si="1"/>
        <v>125.00833333333334</v>
      </c>
      <c r="P7" s="19">
        <f t="shared" si="2"/>
        <v>49.6</v>
      </c>
      <c r="Q7" s="19">
        <f t="shared" si="3"/>
        <v>259.39999999999998</v>
      </c>
      <c r="R7" s="28"/>
    </row>
    <row r="8" spans="1:18" ht="14.45" x14ac:dyDescent="0.3">
      <c r="A8" s="2">
        <v>2002</v>
      </c>
      <c r="B8" s="8" t="s">
        <v>16</v>
      </c>
      <c r="C8" s="7">
        <v>169.5</v>
      </c>
      <c r="D8" s="7">
        <v>113.8</v>
      </c>
      <c r="E8" s="7">
        <v>60.2</v>
      </c>
      <c r="F8" s="7">
        <v>312.5</v>
      </c>
      <c r="G8" s="7">
        <v>295.60000000000002</v>
      </c>
      <c r="H8" s="7">
        <v>132.30000000000001</v>
      </c>
      <c r="I8" s="7">
        <v>97.8</v>
      </c>
      <c r="J8" s="7">
        <v>68.8</v>
      </c>
      <c r="K8" s="7">
        <v>5.2</v>
      </c>
      <c r="L8" s="7">
        <v>14.2</v>
      </c>
      <c r="M8" s="7">
        <v>68.900000000000006</v>
      </c>
      <c r="N8" s="19">
        <f t="shared" si="0"/>
        <v>1338.8000000000002</v>
      </c>
      <c r="O8" s="19">
        <f t="shared" si="1"/>
        <v>121.70909090909093</v>
      </c>
      <c r="P8" s="19">
        <f t="shared" si="2"/>
        <v>5.2</v>
      </c>
      <c r="Q8" s="19">
        <f t="shared" si="3"/>
        <v>312.5</v>
      </c>
      <c r="R8" s="28"/>
    </row>
    <row r="9" spans="1:18" ht="14.45" x14ac:dyDescent="0.3">
      <c r="A9" s="2">
        <v>2003</v>
      </c>
      <c r="B9" s="7">
        <v>19.399999999999999</v>
      </c>
      <c r="C9" s="7">
        <v>55.2</v>
      </c>
      <c r="D9" s="7">
        <v>39.4</v>
      </c>
      <c r="E9" s="7">
        <v>41.1</v>
      </c>
      <c r="F9" s="7">
        <v>308.10000000000002</v>
      </c>
      <c r="G9" s="7">
        <v>196.4</v>
      </c>
      <c r="H9" s="7">
        <v>244.6</v>
      </c>
      <c r="I9" s="7">
        <v>143</v>
      </c>
      <c r="J9" s="7">
        <v>84.4</v>
      </c>
      <c r="K9" s="7">
        <v>103.3</v>
      </c>
      <c r="L9" s="7">
        <v>129.19999999999999</v>
      </c>
      <c r="M9" s="7">
        <v>2.5</v>
      </c>
      <c r="N9" s="19">
        <f t="shared" si="0"/>
        <v>1366.6000000000001</v>
      </c>
      <c r="O9" s="19">
        <f t="shared" si="1"/>
        <v>113.88333333333334</v>
      </c>
      <c r="P9" s="19">
        <f t="shared" si="2"/>
        <v>2.5</v>
      </c>
      <c r="Q9" s="19">
        <f t="shared" si="3"/>
        <v>308.10000000000002</v>
      </c>
      <c r="R9" s="28"/>
    </row>
    <row r="10" spans="1:18" ht="14.45" x14ac:dyDescent="0.3">
      <c r="A10" s="2">
        <v>2004</v>
      </c>
      <c r="B10" s="7">
        <v>292.89999999999998</v>
      </c>
      <c r="C10" s="7">
        <v>150.6</v>
      </c>
      <c r="D10" s="7">
        <v>45.2</v>
      </c>
      <c r="E10" s="7">
        <v>119.8</v>
      </c>
      <c r="F10" s="7">
        <v>113.9</v>
      </c>
      <c r="G10" s="7">
        <v>131.4</v>
      </c>
      <c r="H10" s="7">
        <v>118.6</v>
      </c>
      <c r="I10" s="7">
        <v>194.7</v>
      </c>
      <c r="J10" s="7">
        <v>103.3</v>
      </c>
      <c r="K10" s="7">
        <v>1.2</v>
      </c>
      <c r="L10" s="7">
        <v>15.3</v>
      </c>
      <c r="M10" s="9">
        <v>0</v>
      </c>
      <c r="N10" s="19">
        <f t="shared" si="0"/>
        <v>1286.8999999999999</v>
      </c>
      <c r="O10" s="19">
        <f t="shared" si="1"/>
        <v>107.24166666666666</v>
      </c>
      <c r="P10" s="20">
        <f t="shared" si="2"/>
        <v>0</v>
      </c>
      <c r="Q10" s="19">
        <f t="shared" si="3"/>
        <v>292.89999999999998</v>
      </c>
      <c r="R10" s="28"/>
    </row>
    <row r="11" spans="1:18" ht="14.45" x14ac:dyDescent="0.3">
      <c r="A11" s="2">
        <v>2005</v>
      </c>
      <c r="B11" s="10">
        <v>41</v>
      </c>
      <c r="C11" s="10">
        <v>31.6</v>
      </c>
      <c r="D11" s="10">
        <v>101.1</v>
      </c>
      <c r="E11" s="10">
        <v>216.8</v>
      </c>
      <c r="F11" s="10">
        <v>227.4</v>
      </c>
      <c r="G11" s="10">
        <v>165.7</v>
      </c>
      <c r="H11" s="10">
        <v>291</v>
      </c>
      <c r="I11" s="10">
        <v>192.6</v>
      </c>
      <c r="J11" s="10">
        <v>27.9</v>
      </c>
      <c r="K11" s="10">
        <v>10.9</v>
      </c>
      <c r="L11" s="10">
        <v>1.3</v>
      </c>
      <c r="M11" s="10">
        <v>47.3</v>
      </c>
      <c r="N11" s="19">
        <f t="shared" si="0"/>
        <v>1354.6</v>
      </c>
      <c r="O11" s="19">
        <f t="shared" si="1"/>
        <v>112.88333333333333</v>
      </c>
      <c r="P11" s="19">
        <f t="shared" si="2"/>
        <v>1.3</v>
      </c>
      <c r="Q11" s="19">
        <f t="shared" si="3"/>
        <v>291</v>
      </c>
      <c r="R11" s="28"/>
    </row>
    <row r="12" spans="1:18" ht="14.45" x14ac:dyDescent="0.3">
      <c r="A12" s="2">
        <v>2006</v>
      </c>
      <c r="B12" s="10">
        <v>11.4</v>
      </c>
      <c r="C12" s="10">
        <v>6.4</v>
      </c>
      <c r="D12" s="10">
        <v>81.5</v>
      </c>
      <c r="E12" s="10">
        <v>126.5</v>
      </c>
      <c r="F12" s="10">
        <v>270.39999999999998</v>
      </c>
      <c r="G12" s="10">
        <v>357.7</v>
      </c>
      <c r="H12" s="10">
        <v>317.10000000000002</v>
      </c>
      <c r="I12" s="10">
        <v>133.1</v>
      </c>
      <c r="J12" s="10">
        <v>177.1</v>
      </c>
      <c r="K12" s="10">
        <v>90.1</v>
      </c>
      <c r="L12" s="10">
        <v>97.9</v>
      </c>
      <c r="M12" s="10">
        <v>5.2</v>
      </c>
      <c r="N12" s="19">
        <f t="shared" si="0"/>
        <v>1674.3999999999999</v>
      </c>
      <c r="O12" s="19">
        <f t="shared" si="1"/>
        <v>139.53333333333333</v>
      </c>
      <c r="P12" s="19">
        <f t="shared" si="2"/>
        <v>5.2</v>
      </c>
      <c r="Q12" s="19">
        <f t="shared" si="3"/>
        <v>357.7</v>
      </c>
      <c r="R12" s="28"/>
    </row>
    <row r="13" spans="1:18" ht="14.45" x14ac:dyDescent="0.3">
      <c r="A13" s="2">
        <v>2007</v>
      </c>
      <c r="B13" s="10">
        <v>57.1</v>
      </c>
      <c r="C13" s="10">
        <v>186.9</v>
      </c>
      <c r="D13" s="10">
        <v>204.5</v>
      </c>
      <c r="E13" s="10">
        <v>229.2</v>
      </c>
      <c r="F13" s="10">
        <v>321.10000000000002</v>
      </c>
      <c r="G13" s="10">
        <v>225</v>
      </c>
      <c r="H13" s="10">
        <v>157.9</v>
      </c>
      <c r="I13" s="10">
        <v>162.5</v>
      </c>
      <c r="J13" s="10">
        <v>107.4</v>
      </c>
      <c r="K13" s="10">
        <v>56</v>
      </c>
      <c r="L13" s="10">
        <v>23.2</v>
      </c>
      <c r="M13" s="10">
        <v>14.7</v>
      </c>
      <c r="N13" s="19">
        <f t="shared" si="0"/>
        <v>1745.5000000000005</v>
      </c>
      <c r="O13" s="19">
        <f t="shared" si="1"/>
        <v>145.45833333333337</v>
      </c>
      <c r="P13" s="19">
        <f t="shared" si="2"/>
        <v>14.7</v>
      </c>
      <c r="Q13" s="19">
        <f t="shared" si="3"/>
        <v>321.10000000000002</v>
      </c>
      <c r="R13" s="28"/>
    </row>
    <row r="14" spans="1:18" ht="14.45" x14ac:dyDescent="0.3">
      <c r="A14" s="2">
        <v>2008</v>
      </c>
      <c r="B14" s="11">
        <v>8.6</v>
      </c>
      <c r="C14" s="11">
        <v>117.7</v>
      </c>
      <c r="D14" s="11">
        <v>235.8</v>
      </c>
      <c r="E14" s="11">
        <v>195.2</v>
      </c>
      <c r="F14" s="11">
        <v>323</v>
      </c>
      <c r="G14" s="11">
        <v>197.9</v>
      </c>
      <c r="H14" s="11">
        <v>262.5</v>
      </c>
      <c r="I14" s="11">
        <v>122.5</v>
      </c>
      <c r="J14" s="11">
        <v>79.5</v>
      </c>
      <c r="K14" s="11">
        <v>43.5</v>
      </c>
      <c r="L14" s="11">
        <v>15.3</v>
      </c>
      <c r="M14" s="11">
        <v>39.800000000000004</v>
      </c>
      <c r="N14" s="19">
        <f t="shared" si="0"/>
        <v>1641.3</v>
      </c>
      <c r="O14" s="19">
        <f t="shared" si="1"/>
        <v>136.77500000000001</v>
      </c>
      <c r="P14" s="19">
        <f t="shared" si="2"/>
        <v>8.6</v>
      </c>
      <c r="Q14" s="19">
        <f t="shared" si="3"/>
        <v>323</v>
      </c>
      <c r="R14" s="28"/>
    </row>
    <row r="15" spans="1:18" ht="14.45" x14ac:dyDescent="0.3">
      <c r="A15" s="2">
        <v>2009</v>
      </c>
      <c r="B15" s="11">
        <v>21.8</v>
      </c>
      <c r="C15" s="11">
        <v>62.800000000000004</v>
      </c>
      <c r="D15" s="11">
        <v>1.7000000000000002</v>
      </c>
      <c r="E15" s="11">
        <v>142.30000000000001</v>
      </c>
      <c r="F15" s="11">
        <v>647.29999999999995</v>
      </c>
      <c r="G15" s="11">
        <v>151.69999999999999</v>
      </c>
      <c r="H15" s="11">
        <v>165.1</v>
      </c>
      <c r="I15" s="11">
        <v>204.50000000000006</v>
      </c>
      <c r="J15" s="11">
        <v>73.599999999999994</v>
      </c>
      <c r="K15" s="11">
        <v>113.5</v>
      </c>
      <c r="L15" s="11">
        <v>8</v>
      </c>
      <c r="M15" s="11">
        <v>41</v>
      </c>
      <c r="N15" s="19">
        <f t="shared" si="0"/>
        <v>1633.2999999999997</v>
      </c>
      <c r="O15" s="19">
        <f t="shared" si="1"/>
        <v>136.10833333333332</v>
      </c>
      <c r="P15" s="19">
        <f t="shared" si="2"/>
        <v>1.7000000000000002</v>
      </c>
      <c r="Q15" s="19">
        <f t="shared" si="3"/>
        <v>647.29999999999995</v>
      </c>
      <c r="R15" s="28"/>
    </row>
    <row r="16" spans="1:18" ht="14.45" x14ac:dyDescent="0.3">
      <c r="A16" s="2">
        <v>2010</v>
      </c>
      <c r="B16" s="12">
        <v>9</v>
      </c>
      <c r="C16" s="12">
        <v>118.3</v>
      </c>
      <c r="D16" s="12">
        <v>149.30000000000001</v>
      </c>
      <c r="E16" s="12">
        <v>366.7</v>
      </c>
      <c r="F16" s="12">
        <v>250</v>
      </c>
      <c r="G16" s="12">
        <v>321.89999999999998</v>
      </c>
      <c r="H16" s="12">
        <v>224.5</v>
      </c>
      <c r="I16" s="12">
        <v>123.3</v>
      </c>
      <c r="J16" s="12">
        <v>124.6</v>
      </c>
      <c r="K16" s="12">
        <v>66</v>
      </c>
      <c r="L16" s="13">
        <v>0</v>
      </c>
      <c r="M16" s="13">
        <v>0</v>
      </c>
      <c r="N16" s="21">
        <f t="shared" ref="N16:N27" si="4">SUM(B16:M16)</f>
        <v>1753.5999999999997</v>
      </c>
      <c r="O16" s="21">
        <v>146.1333333333333</v>
      </c>
      <c r="P16" s="22">
        <v>0</v>
      </c>
      <c r="Q16" s="19">
        <f t="shared" si="3"/>
        <v>366.7</v>
      </c>
      <c r="R16" s="28"/>
    </row>
    <row r="17" spans="1:18" ht="14.45" x14ac:dyDescent="0.3">
      <c r="A17" s="2">
        <v>2011</v>
      </c>
      <c r="B17" s="14">
        <v>117</v>
      </c>
      <c r="C17" s="14">
        <v>124.2</v>
      </c>
      <c r="D17" s="14">
        <v>188.5</v>
      </c>
      <c r="E17" s="14">
        <v>274.60000000000002</v>
      </c>
      <c r="F17" s="14">
        <v>217.5</v>
      </c>
      <c r="G17" s="14">
        <v>134.5</v>
      </c>
      <c r="H17" s="14">
        <v>149.30000000000001</v>
      </c>
      <c r="I17" s="14">
        <v>116.6</v>
      </c>
      <c r="J17" s="14">
        <v>59.7</v>
      </c>
      <c r="K17" s="14">
        <v>90.7</v>
      </c>
      <c r="L17" s="14">
        <v>93.1</v>
      </c>
      <c r="M17" s="14">
        <v>6.7</v>
      </c>
      <c r="N17" s="21">
        <f t="shared" si="4"/>
        <v>1572.3999999999999</v>
      </c>
      <c r="O17" s="23">
        <v>131.03333333333333</v>
      </c>
      <c r="P17" s="23">
        <v>6.7</v>
      </c>
      <c r="Q17" s="19">
        <f t="shared" si="3"/>
        <v>274.60000000000002</v>
      </c>
      <c r="R17" s="28"/>
    </row>
    <row r="18" spans="1:18" ht="14.45" x14ac:dyDescent="0.3">
      <c r="A18" s="2">
        <v>2012</v>
      </c>
      <c r="B18" s="15">
        <v>36.200000000000003</v>
      </c>
      <c r="C18" s="15">
        <v>135.6</v>
      </c>
      <c r="D18" s="15">
        <v>29.4</v>
      </c>
      <c r="E18" s="15">
        <v>7.1</v>
      </c>
      <c r="F18" s="15">
        <v>161.80000000000001</v>
      </c>
      <c r="G18" s="15">
        <v>109.3</v>
      </c>
      <c r="H18" s="15">
        <v>146.5</v>
      </c>
      <c r="I18" s="15">
        <v>130.4</v>
      </c>
      <c r="J18" s="15">
        <v>139.80000000000001</v>
      </c>
      <c r="K18" s="15">
        <v>63.4</v>
      </c>
      <c r="L18" s="16">
        <v>0</v>
      </c>
      <c r="M18" s="15">
        <v>7.9</v>
      </c>
      <c r="N18" s="21">
        <f t="shared" si="4"/>
        <v>967.40000000000009</v>
      </c>
      <c r="O18" s="23">
        <v>80.616666666666674</v>
      </c>
      <c r="P18" s="24">
        <v>0</v>
      </c>
      <c r="Q18" s="19">
        <f t="shared" si="3"/>
        <v>161.80000000000001</v>
      </c>
      <c r="R18" s="28"/>
    </row>
    <row r="19" spans="1:18" ht="14.45" x14ac:dyDescent="0.3">
      <c r="A19" s="2">
        <v>2013</v>
      </c>
      <c r="B19" s="17">
        <v>5.0999999999999996</v>
      </c>
      <c r="C19" s="17">
        <v>4.9000000000000004</v>
      </c>
      <c r="D19" s="17">
        <v>31.9</v>
      </c>
      <c r="E19" s="17">
        <v>168.2</v>
      </c>
      <c r="F19" s="17">
        <v>258.39999999999998</v>
      </c>
      <c r="G19" s="17">
        <v>227.9</v>
      </c>
      <c r="H19" s="17">
        <v>292.39999999999998</v>
      </c>
      <c r="I19" s="17">
        <v>214.3</v>
      </c>
      <c r="J19" s="17">
        <v>94.4</v>
      </c>
      <c r="K19" s="17">
        <v>304.5</v>
      </c>
      <c r="L19" s="17">
        <v>80.8</v>
      </c>
      <c r="M19" s="17">
        <v>55.6</v>
      </c>
      <c r="N19" s="21">
        <f t="shared" si="4"/>
        <v>1738.3999999999999</v>
      </c>
      <c r="O19" s="25">
        <v>144.86666666666665</v>
      </c>
      <c r="P19" s="25">
        <v>4.9000000000000004</v>
      </c>
      <c r="Q19" s="19">
        <f t="shared" si="3"/>
        <v>304.5</v>
      </c>
      <c r="R19" s="28"/>
    </row>
    <row r="20" spans="1:18" ht="14.45" x14ac:dyDescent="0.3">
      <c r="A20" s="2">
        <v>2014</v>
      </c>
      <c r="B20" s="17">
        <v>24.2</v>
      </c>
      <c r="C20" s="17">
        <v>64.7</v>
      </c>
      <c r="D20" s="17">
        <v>145.80000000000001</v>
      </c>
      <c r="E20" s="17">
        <v>98.6</v>
      </c>
      <c r="F20" s="17">
        <v>114</v>
      </c>
      <c r="G20" s="17">
        <v>187.5</v>
      </c>
      <c r="H20" s="17">
        <v>249.7</v>
      </c>
      <c r="I20" s="17">
        <v>94.8</v>
      </c>
      <c r="J20" s="17">
        <v>49.3</v>
      </c>
      <c r="K20" s="17">
        <v>65.3</v>
      </c>
      <c r="L20" s="17">
        <v>84.8</v>
      </c>
      <c r="M20" s="17">
        <v>19.3</v>
      </c>
      <c r="N20" s="21">
        <f t="shared" si="4"/>
        <v>1197.9999999999998</v>
      </c>
      <c r="O20" s="25">
        <v>99.833333333333314</v>
      </c>
      <c r="P20" s="25">
        <v>19.3</v>
      </c>
      <c r="Q20" s="19">
        <f t="shared" si="3"/>
        <v>249.7</v>
      </c>
      <c r="R20" s="28"/>
    </row>
    <row r="21" spans="1:18" ht="14.45" x14ac:dyDescent="0.3">
      <c r="A21" s="2">
        <v>2015</v>
      </c>
      <c r="B21" s="17">
        <v>17.899999999999999</v>
      </c>
      <c r="C21" s="17">
        <v>209.7</v>
      </c>
      <c r="D21" s="17">
        <v>79.599999999999994</v>
      </c>
      <c r="E21" s="17">
        <v>173.5</v>
      </c>
      <c r="F21" s="17">
        <v>420.6</v>
      </c>
      <c r="G21" s="17">
        <v>262.89999999999998</v>
      </c>
      <c r="H21" s="17">
        <v>118.4</v>
      </c>
      <c r="I21" s="17">
        <v>123.7</v>
      </c>
      <c r="J21" s="17">
        <v>39.700000000000003</v>
      </c>
      <c r="K21" s="17">
        <v>52.7</v>
      </c>
      <c r="L21" s="17">
        <v>13.3</v>
      </c>
      <c r="M21" s="17">
        <v>1.6</v>
      </c>
      <c r="N21" s="21">
        <f t="shared" si="4"/>
        <v>1513.6</v>
      </c>
      <c r="O21" s="25">
        <v>126.13333333333333</v>
      </c>
      <c r="P21" s="25">
        <v>1.6</v>
      </c>
      <c r="Q21" s="19">
        <f t="shared" si="3"/>
        <v>420.6</v>
      </c>
      <c r="R21" s="28"/>
    </row>
    <row r="22" spans="1:18" ht="14.45" x14ac:dyDescent="0.3">
      <c r="A22" s="2">
        <v>2016</v>
      </c>
      <c r="B22" s="17">
        <v>241.8</v>
      </c>
      <c r="C22" s="17">
        <v>37.700000000000003</v>
      </c>
      <c r="D22" s="17">
        <v>47.4</v>
      </c>
      <c r="E22" s="17">
        <v>80.099999999999994</v>
      </c>
      <c r="F22" s="17">
        <v>252.5</v>
      </c>
      <c r="G22" s="17">
        <v>209.5</v>
      </c>
      <c r="H22" s="17">
        <v>77.099999999999994</v>
      </c>
      <c r="I22" s="17">
        <v>56.3</v>
      </c>
      <c r="J22" s="17">
        <v>50.1</v>
      </c>
      <c r="K22" s="17">
        <v>23.2</v>
      </c>
      <c r="L22" s="17">
        <v>3</v>
      </c>
      <c r="M22" s="17">
        <v>47.7</v>
      </c>
      <c r="N22" s="21">
        <f t="shared" si="4"/>
        <v>1126.4000000000001</v>
      </c>
      <c r="O22" s="25">
        <v>98.063636363636363</v>
      </c>
      <c r="P22" s="25">
        <v>3</v>
      </c>
      <c r="Q22" s="19">
        <f t="shared" si="3"/>
        <v>252.5</v>
      </c>
      <c r="R22" s="28"/>
    </row>
    <row r="23" spans="1:18" ht="14.45" x14ac:dyDescent="0.3">
      <c r="A23" s="2">
        <v>2017</v>
      </c>
      <c r="B23" s="17">
        <v>2.9</v>
      </c>
      <c r="C23" s="17">
        <v>47.8</v>
      </c>
      <c r="D23" s="17">
        <v>110.3</v>
      </c>
      <c r="E23" s="17">
        <v>224.9</v>
      </c>
      <c r="F23" s="17">
        <v>329.9</v>
      </c>
      <c r="G23" s="17">
        <v>239.3</v>
      </c>
      <c r="H23" s="17">
        <v>162.6</v>
      </c>
      <c r="I23" s="17">
        <v>100.3</v>
      </c>
      <c r="J23" s="17">
        <v>315.3</v>
      </c>
      <c r="K23" s="17">
        <v>87.2</v>
      </c>
      <c r="L23" s="17">
        <v>11.3</v>
      </c>
      <c r="M23" s="17">
        <v>51.8</v>
      </c>
      <c r="N23" s="21">
        <f t="shared" si="4"/>
        <v>1683.5999999999997</v>
      </c>
      <c r="O23" s="25">
        <v>140.29999999999998</v>
      </c>
      <c r="P23" s="25">
        <v>2.9</v>
      </c>
      <c r="Q23" s="19">
        <f t="shared" si="3"/>
        <v>329.9</v>
      </c>
      <c r="R23" s="28"/>
    </row>
    <row r="24" spans="1:18" ht="14.45" x14ac:dyDescent="0.3">
      <c r="A24" s="2">
        <v>2018</v>
      </c>
      <c r="B24" s="17">
        <v>4.2</v>
      </c>
      <c r="C24" s="17">
        <v>47.7</v>
      </c>
      <c r="D24" s="17">
        <v>126</v>
      </c>
      <c r="E24" s="17">
        <v>144.9</v>
      </c>
      <c r="F24" s="17">
        <v>141.1</v>
      </c>
      <c r="G24" s="17">
        <v>184.6</v>
      </c>
      <c r="H24" s="17">
        <v>129.1</v>
      </c>
      <c r="I24" s="17">
        <v>68.7</v>
      </c>
      <c r="J24" s="17">
        <v>8.1999999999999993</v>
      </c>
      <c r="K24" s="17">
        <v>45.2</v>
      </c>
      <c r="L24" s="17">
        <v>31.6</v>
      </c>
      <c r="M24" s="17">
        <v>40.4</v>
      </c>
      <c r="N24" s="21">
        <f t="shared" si="4"/>
        <v>971.70000000000016</v>
      </c>
      <c r="O24" s="25">
        <v>80.975000000000009</v>
      </c>
      <c r="P24" s="25">
        <v>4.2</v>
      </c>
      <c r="Q24" s="19">
        <f t="shared" si="3"/>
        <v>184.6</v>
      </c>
      <c r="R24" s="28"/>
    </row>
    <row r="25" spans="1:18" ht="14.45" x14ac:dyDescent="0.3">
      <c r="A25" s="2">
        <v>2019</v>
      </c>
      <c r="B25" s="17">
        <v>27</v>
      </c>
      <c r="C25" s="17">
        <v>8.4</v>
      </c>
      <c r="D25" s="17">
        <v>99.7</v>
      </c>
      <c r="E25" s="17">
        <v>42.4</v>
      </c>
      <c r="F25" s="17">
        <v>67.400000000000006</v>
      </c>
      <c r="G25" s="17">
        <v>382.1</v>
      </c>
      <c r="H25" s="17">
        <v>475.3</v>
      </c>
      <c r="I25" s="17">
        <v>112.4</v>
      </c>
      <c r="J25" s="17">
        <v>54.8</v>
      </c>
      <c r="K25" s="17">
        <v>63.8</v>
      </c>
      <c r="L25" s="17">
        <v>37.4</v>
      </c>
      <c r="M25" s="17">
        <v>29.2</v>
      </c>
      <c r="N25" s="21">
        <f t="shared" si="4"/>
        <v>1399.9</v>
      </c>
      <c r="O25" s="25">
        <v>116.65833333333335</v>
      </c>
      <c r="P25" s="25">
        <v>8.4</v>
      </c>
      <c r="Q25" s="19">
        <f t="shared" si="3"/>
        <v>475.3</v>
      </c>
      <c r="R25" s="28"/>
    </row>
    <row r="26" spans="1:18" ht="14.45" x14ac:dyDescent="0.3">
      <c r="A26" s="2">
        <v>2020</v>
      </c>
      <c r="B26" s="17">
        <v>13.6</v>
      </c>
      <c r="C26" s="17">
        <v>47.4</v>
      </c>
      <c r="D26" s="17">
        <v>252.1</v>
      </c>
      <c r="E26" s="17">
        <v>243.9</v>
      </c>
      <c r="F26" s="17">
        <v>353.2</v>
      </c>
      <c r="G26" s="17">
        <v>227.5</v>
      </c>
      <c r="H26" s="17">
        <v>199.6</v>
      </c>
      <c r="I26" s="17">
        <v>133.80000000000001</v>
      </c>
      <c r="J26" s="17">
        <v>50.2</v>
      </c>
      <c r="K26" s="17">
        <v>25.4</v>
      </c>
      <c r="L26" s="17">
        <v>34.1</v>
      </c>
      <c r="M26" s="17">
        <v>14.2</v>
      </c>
      <c r="N26" s="21">
        <f t="shared" si="4"/>
        <v>1595</v>
      </c>
      <c r="O26" s="25">
        <v>132.91666666666666</v>
      </c>
      <c r="P26" s="25">
        <v>13.6</v>
      </c>
      <c r="Q26" s="19">
        <f t="shared" si="3"/>
        <v>353.2</v>
      </c>
      <c r="R26" s="28"/>
    </row>
    <row r="27" spans="1:18" x14ac:dyDescent="0.25">
      <c r="A27" s="2">
        <v>2021</v>
      </c>
      <c r="B27" s="17">
        <v>55.6</v>
      </c>
      <c r="C27" s="17">
        <v>1.5</v>
      </c>
      <c r="D27" s="17">
        <v>57.8</v>
      </c>
      <c r="E27" s="17">
        <v>256.8</v>
      </c>
      <c r="F27" s="17">
        <v>125.2</v>
      </c>
      <c r="G27" s="17">
        <v>103.9</v>
      </c>
      <c r="H27" s="17">
        <v>217.1</v>
      </c>
      <c r="I27" s="17">
        <v>82.5</v>
      </c>
      <c r="J27" s="17">
        <v>41.8</v>
      </c>
      <c r="K27" s="17">
        <v>57.9</v>
      </c>
      <c r="L27" s="17">
        <v>94.1</v>
      </c>
      <c r="M27" s="17">
        <v>174</v>
      </c>
      <c r="N27" s="21">
        <f t="shared" si="4"/>
        <v>1268.2</v>
      </c>
      <c r="O27" s="25">
        <v>105.68333333333334</v>
      </c>
      <c r="P27" s="25">
        <v>1.5</v>
      </c>
      <c r="Q27" s="19">
        <f t="shared" si="3"/>
        <v>256.8</v>
      </c>
      <c r="R27" s="28"/>
    </row>
    <row r="28" spans="1:18" x14ac:dyDescent="0.25">
      <c r="A28" s="2">
        <v>2022</v>
      </c>
      <c r="B28" s="29">
        <v>28.4</v>
      </c>
      <c r="C28" s="29">
        <v>6.3</v>
      </c>
      <c r="D28" s="29">
        <v>127.3</v>
      </c>
      <c r="E28" s="29">
        <v>98.1</v>
      </c>
      <c r="F28" s="29">
        <v>190.1</v>
      </c>
      <c r="G28" s="29">
        <v>136.19999999999999</v>
      </c>
      <c r="H28" s="29">
        <v>153.19999999999999</v>
      </c>
      <c r="I28" s="29">
        <v>140.19999999999999</v>
      </c>
      <c r="J28" s="29">
        <v>58.1</v>
      </c>
      <c r="K28" s="29">
        <v>16.8</v>
      </c>
      <c r="L28" s="29">
        <v>166.1</v>
      </c>
      <c r="M28" s="30">
        <v>57.3</v>
      </c>
      <c r="N28" s="31">
        <v>1178.1000000000001</v>
      </c>
      <c r="O28" s="31">
        <v>98.175000000000011</v>
      </c>
      <c r="P28" s="31">
        <v>6.3</v>
      </c>
      <c r="Q28" s="19">
        <f t="shared" si="3"/>
        <v>190.1</v>
      </c>
      <c r="R28" s="28"/>
    </row>
    <row r="29" spans="1:18" x14ac:dyDescent="0.25">
      <c r="A29" s="2">
        <v>2023</v>
      </c>
      <c r="B29" s="29">
        <v>50.3</v>
      </c>
      <c r="C29" s="29">
        <v>68.7</v>
      </c>
      <c r="D29" s="29">
        <v>76.900000000000006</v>
      </c>
      <c r="E29" s="29">
        <v>154.30000000000001</v>
      </c>
      <c r="F29" s="29">
        <v>253.2</v>
      </c>
      <c r="G29" s="29">
        <v>236</v>
      </c>
      <c r="H29" s="29">
        <v>96.7</v>
      </c>
      <c r="I29" s="29">
        <v>107.5</v>
      </c>
      <c r="J29" s="29">
        <v>71</v>
      </c>
      <c r="K29" s="29">
        <v>13.9</v>
      </c>
      <c r="L29" s="29">
        <v>13.7</v>
      </c>
      <c r="M29" s="30">
        <v>71.2</v>
      </c>
      <c r="N29" s="31">
        <v>1213.4000000000003</v>
      </c>
      <c r="O29" s="31">
        <v>101.11666666666669</v>
      </c>
      <c r="P29" s="31">
        <v>13.7</v>
      </c>
      <c r="Q29" s="31">
        <v>253.2</v>
      </c>
      <c r="R29" s="28"/>
    </row>
    <row r="30" spans="1:18" x14ac:dyDescent="0.25">
      <c r="A30" s="2" t="s">
        <v>15</v>
      </c>
      <c r="B30" s="26">
        <f>AVERAGE(B6:B29)</f>
        <v>56.278260869565223</v>
      </c>
      <c r="C30" s="26">
        <f t="shared" ref="C30:M30" si="5">AVERAGE(C6:C29)</f>
        <v>85.845833333333346</v>
      </c>
      <c r="D30" s="26">
        <f t="shared" si="5"/>
        <v>107.70833333333336</v>
      </c>
      <c r="E30" s="26">
        <f t="shared" si="5"/>
        <v>163.01250000000002</v>
      </c>
      <c r="F30" s="26">
        <f t="shared" si="5"/>
        <v>244.74583333333331</v>
      </c>
      <c r="G30" s="26">
        <f t="shared" si="5"/>
        <v>216.67500000000004</v>
      </c>
      <c r="H30" s="26">
        <f t="shared" si="5"/>
        <v>197.07500000000002</v>
      </c>
      <c r="I30" s="26">
        <f t="shared" si="5"/>
        <v>133.99166666666667</v>
      </c>
      <c r="J30" s="26">
        <f t="shared" si="5"/>
        <v>91.61666666666666</v>
      </c>
      <c r="K30" s="26">
        <f t="shared" si="5"/>
        <v>65.662500000000009</v>
      </c>
      <c r="L30" s="26">
        <f t="shared" si="5"/>
        <v>45.754166666666663</v>
      </c>
      <c r="M30" s="26">
        <f t="shared" si="5"/>
        <v>40.291666666666664</v>
      </c>
      <c r="N30" s="32">
        <f>AVERAGE(N6:N29)</f>
        <v>1446.3125000000002</v>
      </c>
      <c r="O30" s="32">
        <f t="shared" ref="O30:Q30" si="6">AVERAGE(O6:O29)</f>
        <v>121.12351641414141</v>
      </c>
      <c r="P30" s="32">
        <f t="shared" si="6"/>
        <v>8.6041666666666661</v>
      </c>
      <c r="Q30" s="32">
        <f t="shared" si="6"/>
        <v>312.48750000000001</v>
      </c>
    </row>
    <row r="31" spans="1:18" x14ac:dyDescent="0.25">
      <c r="A31" s="1" t="s">
        <v>22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4"/>
      <c r="P31" s="4"/>
      <c r="Q31" s="4"/>
    </row>
    <row r="32" spans="1:18" x14ac:dyDescent="0.25">
      <c r="A32" s="1" t="s">
        <v>21</v>
      </c>
    </row>
    <row r="33" spans="1:1" x14ac:dyDescent="0.25">
      <c r="A33" s="6"/>
    </row>
  </sheetData>
  <mergeCells count="3">
    <mergeCell ref="A1:Q1"/>
    <mergeCell ref="A2:Q2"/>
    <mergeCell ref="A3:Q3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cp:lastPrinted>2022-05-11T14:41:22Z</cp:lastPrinted>
  <dcterms:created xsi:type="dcterms:W3CDTF">2022-01-18T12:46:18Z</dcterms:created>
  <dcterms:modified xsi:type="dcterms:W3CDTF">2024-08-26T14:11:20Z</dcterms:modified>
</cp:coreProperties>
</file>