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2.xml" ContentType="application/vnd.ms-office.chartstyle+xml"/>
  <Override PartName="/xl/charts/colors2.xml" ContentType="application/vnd.ms-office.chartcolor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45" windowWidth="20640" windowHeight="1170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Plan1!$A$1:$Q$93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0" i="1" l="1"/>
  <c r="P30" i="1"/>
  <c r="Q30" i="1"/>
  <c r="N30" i="1"/>
  <c r="C30" i="1"/>
  <c r="D30" i="1"/>
  <c r="E30" i="1"/>
  <c r="F30" i="1"/>
  <c r="G30" i="1"/>
  <c r="H30" i="1"/>
  <c r="I30" i="1"/>
  <c r="J30" i="1"/>
  <c r="K30" i="1"/>
  <c r="L30" i="1"/>
  <c r="M30" i="1"/>
  <c r="B30" i="1"/>
  <c r="Q29" i="1"/>
  <c r="P29" i="1"/>
  <c r="O29" i="1"/>
  <c r="N29" i="1"/>
  <c r="N28" i="1" l="1"/>
  <c r="O28" i="1"/>
  <c r="P28" i="1"/>
  <c r="Q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N27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7" i="1"/>
  <c r="N8" i="1"/>
  <c r="N9" i="1"/>
  <c r="N10" i="1"/>
  <c r="Q6" i="1"/>
  <c r="P6" i="1"/>
  <c r="O6" i="1"/>
  <c r="N6" i="1"/>
</calcChain>
</file>

<file path=xl/sharedStrings.xml><?xml version="1.0" encoding="utf-8"?>
<sst xmlns="http://schemas.openxmlformats.org/spreadsheetml/2006/main" count="37" uniqueCount="25">
  <si>
    <t>ANO</t>
  </si>
  <si>
    <t>JAN</t>
  </si>
  <si>
    <t>FEV</t>
  </si>
  <si>
    <t>MAR</t>
  </si>
  <si>
    <t>JUN</t>
  </si>
  <si>
    <t>SET</t>
  </si>
  <si>
    <t>OUT</t>
  </si>
  <si>
    <t>NOV</t>
  </si>
  <si>
    <t>DEZ</t>
  </si>
  <si>
    <t>ACUM</t>
  </si>
  <si>
    <t>MED</t>
  </si>
  <si>
    <t>MIN</t>
  </si>
  <si>
    <t>MAX</t>
  </si>
  <si>
    <t>...</t>
  </si>
  <si>
    <t>MÉDIA</t>
  </si>
  <si>
    <t>(...) sem informação</t>
  </si>
  <si>
    <t>MAI</t>
  </si>
  <si>
    <t>JUL</t>
  </si>
  <si>
    <t>AGO</t>
  </si>
  <si>
    <t>ESTADO DE SERGIPE</t>
  </si>
  <si>
    <t>MUNICÍPIO DE NOSSA SENHORA DAS DORES</t>
  </si>
  <si>
    <t>ABR</t>
  </si>
  <si>
    <t>Fonte: Escritório da EMDAGRO em N S das Dores</t>
  </si>
  <si>
    <t>ELABORAÇÃO: EMDAGRO/ASPLAN</t>
  </si>
  <si>
    <t>PLUVIOSIDADE MÉDIA (em mm) 2000 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</si>
</sst>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 applyAlignment="1">
      <alignment vertical="center"/>
    </xf>
    <xf numFmtId="165" fontId="4" fillId="0" borderId="1" xfId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 applyProtection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4" fillId="2" borderId="1" xfId="2" applyNumberFormat="1" applyFont="1" applyFill="1" applyBorder="1" applyAlignment="1" applyProtection="1">
      <alignment horizontal="right" vertical="center"/>
      <protection hidden="1"/>
    </xf>
    <xf numFmtId="165" fontId="4" fillId="0" borderId="1" xfId="1" applyNumberFormat="1" applyFont="1" applyFill="1" applyBorder="1" applyAlignment="1" applyProtection="1">
      <alignment horizontal="right" vertical="center"/>
      <protection locked="0"/>
    </xf>
    <xf numFmtId="164" fontId="4" fillId="0" borderId="1" xfId="1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5" fontId="4" fillId="0" borderId="1" xfId="1" applyNumberFormat="1" applyFont="1" applyFill="1" applyBorder="1" applyAlignment="1" applyProtection="1">
      <alignment horizontal="right" vertical="center"/>
    </xf>
    <xf numFmtId="164" fontId="4" fillId="0" borderId="1" xfId="1" applyNumberFormat="1" applyFont="1" applyFill="1" applyBorder="1" applyAlignment="1" applyProtection="1">
      <alignment horizontal="right" vertical="center"/>
    </xf>
    <xf numFmtId="165" fontId="4" fillId="2" borderId="1" xfId="1" applyNumberFormat="1" applyFont="1" applyFill="1" applyBorder="1" applyAlignment="1" applyProtection="1">
      <alignment horizontal="right" vertical="center"/>
    </xf>
    <xf numFmtId="164" fontId="4" fillId="2" borderId="1" xfId="1" applyNumberFormat="1" applyFont="1" applyFill="1" applyBorder="1" applyAlignment="1" applyProtection="1">
      <alignment horizontal="right" vertical="center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164" fontId="5" fillId="0" borderId="1" xfId="1" applyNumberFormat="1" applyFont="1" applyFill="1" applyBorder="1" applyAlignment="1" applyProtection="1">
      <alignment horizontal="right" vertical="center"/>
    </xf>
    <xf numFmtId="164" fontId="8" fillId="2" borderId="1" xfId="0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Separador de milhares_2011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>
                <a:solidFill>
                  <a:schemeClr val="tx1"/>
                </a:solidFill>
              </a:rPr>
              <a:t>Município de Nossa Senhora das Dores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>
                <a:solidFill>
                  <a:schemeClr val="tx1"/>
                </a:solidFill>
              </a:rPr>
              <a:t>Gráfico 02 - Pluviosidade Média Acumulada Anual - 2000 a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9623051023223193E-2"/>
          <c:y val="0.19990740740740739"/>
          <c:w val="0.90336133057238677"/>
          <c:h val="0.68806357538641005"/>
        </c:manualLayout>
      </c:layout>
      <c:bar3DChart>
        <c:barDir val="col"/>
        <c:grouping val="clustered"/>
        <c:varyColors val="0"/>
        <c:ser>
          <c:idx val="1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5.065428450823117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6E-4085-BDAE-468CCAE48E0A}"/>
                </c:ext>
              </c:extLst>
            </c:dLbl>
            <c:dLbl>
              <c:idx val="5"/>
              <c:layout>
                <c:manualLayout>
                  <c:x val="1.6884761502743773E-3"/>
                  <c:y val="3.240740740740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6E-4085-BDAE-468CCAE48E0A}"/>
                </c:ext>
              </c:extLst>
            </c:dLbl>
            <c:dLbl>
              <c:idx val="8"/>
              <c:layout>
                <c:manualLayout>
                  <c:x val="1.6884761502743773E-3"/>
                  <c:y val="3.240740740740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6E-4085-BDAE-468CCAE48E0A}"/>
                </c:ext>
              </c:extLst>
            </c:dLbl>
            <c:dLbl>
              <c:idx val="14"/>
              <c:layout>
                <c:manualLayout>
                  <c:x val="3.3769523005487546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6E-4085-BDAE-468CCAE48E0A}"/>
                </c:ext>
              </c:extLst>
            </c:dLbl>
            <c:dLbl>
              <c:idx val="17"/>
              <c:layout>
                <c:manualLayout>
                  <c:x val="3.3769523005487546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6E-4085-BDAE-468CCAE48E0A}"/>
                </c:ext>
              </c:extLst>
            </c:dLbl>
            <c:dLbl>
              <c:idx val="20"/>
              <c:layout>
                <c:manualLayout>
                  <c:x val="5.0654284508231317E-3"/>
                  <c:y val="3.240740740740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6E-4085-BDAE-468CCAE48E0A}"/>
                </c:ext>
              </c:extLst>
            </c:dLbl>
            <c:dLbl>
              <c:idx val="21"/>
              <c:layout>
                <c:manualLayout>
                  <c:x val="1.6884761502743773E-3"/>
                  <c:y val="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6E-4085-BDAE-468CCAE48E0A}"/>
                </c:ext>
              </c:extLst>
            </c:dLbl>
            <c:dLbl>
              <c:idx val="22"/>
              <c:layout>
                <c:manualLayout>
                  <c:x val="3.376952300548631E-3"/>
                  <c:y val="2.3148148148148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6E-4085-BDAE-468CCAE48E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92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3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</c:numLit>
          </c:cat>
          <c:val>
            <c:numRef>
              <c:f>Plan1!$N$6:$N$28</c:f>
              <c:numCache>
                <c:formatCode>_(* #,##0.0_);_(* \(#,##0.0\);_(* "-"??_);_(@_)</c:formatCode>
                <c:ptCount val="23"/>
                <c:pt idx="0">
                  <c:v>1241</c:v>
                </c:pt>
                <c:pt idx="1">
                  <c:v>848.8</c:v>
                </c:pt>
                <c:pt idx="2">
                  <c:v>890.5</c:v>
                </c:pt>
                <c:pt idx="3">
                  <c:v>884</c:v>
                </c:pt>
                <c:pt idx="4">
                  <c:v>921.45</c:v>
                </c:pt>
                <c:pt idx="5">
                  <c:v>1045</c:v>
                </c:pt>
                <c:pt idx="6">
                  <c:v>1285.25</c:v>
                </c:pt>
                <c:pt idx="7">
                  <c:v>1201.5999999999999</c:v>
                </c:pt>
                <c:pt idx="8">
                  <c:v>1207</c:v>
                </c:pt>
                <c:pt idx="9">
                  <c:v>1420</c:v>
                </c:pt>
                <c:pt idx="10">
                  <c:v>1204.2</c:v>
                </c:pt>
                <c:pt idx="11">
                  <c:v>970</c:v>
                </c:pt>
                <c:pt idx="12">
                  <c:v>746</c:v>
                </c:pt>
                <c:pt idx="13">
                  <c:v>1025.2</c:v>
                </c:pt>
                <c:pt idx="14">
                  <c:v>1061.7</c:v>
                </c:pt>
                <c:pt idx="15">
                  <c:v>921</c:v>
                </c:pt>
                <c:pt idx="16">
                  <c:v>629.79999999999995</c:v>
                </c:pt>
                <c:pt idx="17">
                  <c:v>1152.8</c:v>
                </c:pt>
                <c:pt idx="18">
                  <c:v>612</c:v>
                </c:pt>
                <c:pt idx="19">
                  <c:v>940</c:v>
                </c:pt>
                <c:pt idx="20">
                  <c:v>1096</c:v>
                </c:pt>
                <c:pt idx="21">
                  <c:v>977</c:v>
                </c:pt>
                <c:pt idx="22">
                  <c:v>1310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56E-4085-BDAE-468CCAE48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50816"/>
        <c:axId val="105980288"/>
        <c:axId val="0"/>
      </c:bar3DChart>
      <c:catAx>
        <c:axId val="10565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980288"/>
        <c:crosses val="autoZero"/>
        <c:auto val="1"/>
        <c:lblAlgn val="ctr"/>
        <c:lblOffset val="100"/>
        <c:noMultiLvlLbl val="0"/>
      </c:catAx>
      <c:valAx>
        <c:axId val="10598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650816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200" b="1">
                <a:solidFill>
                  <a:schemeClr val="tx1"/>
                </a:solidFill>
              </a:rPr>
              <a:t>Município de Nossa Senhora</a:t>
            </a:r>
            <a:r>
              <a:rPr lang="pt-BR" sz="1200" b="1" baseline="0">
                <a:solidFill>
                  <a:schemeClr val="tx1"/>
                </a:solidFill>
              </a:rPr>
              <a:t> das Dores</a:t>
            </a:r>
          </a:p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200" b="1" baseline="0">
                <a:solidFill>
                  <a:schemeClr val="tx1"/>
                </a:solidFill>
              </a:rPr>
              <a:t>Gráfico 03 - Pluviosidade Acumulada Anual e Média do Período - 2000 a 2022</a:t>
            </a:r>
            <a:endParaRPr lang="pt-BR" sz="12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Acumulado no ano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Lit>
              <c:formatCode>General</c:formatCode>
              <c:ptCount val="23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</c:numLit>
          </c:cat>
          <c:val>
            <c:numRef>
              <c:f>Plan1!$N$6:$N$28</c:f>
              <c:numCache>
                <c:formatCode>_(* #,##0.0_);_(* \(#,##0.0\);_(* "-"??_);_(@_)</c:formatCode>
                <c:ptCount val="23"/>
                <c:pt idx="0">
                  <c:v>1241</c:v>
                </c:pt>
                <c:pt idx="1">
                  <c:v>848.8</c:v>
                </c:pt>
                <c:pt idx="2">
                  <c:v>890.5</c:v>
                </c:pt>
                <c:pt idx="3">
                  <c:v>884</c:v>
                </c:pt>
                <c:pt idx="4">
                  <c:v>921.45</c:v>
                </c:pt>
                <c:pt idx="5">
                  <c:v>1045</c:v>
                </c:pt>
                <c:pt idx="6">
                  <c:v>1285.25</c:v>
                </c:pt>
                <c:pt idx="7">
                  <c:v>1201.5999999999999</c:v>
                </c:pt>
                <c:pt idx="8">
                  <c:v>1207</c:v>
                </c:pt>
                <c:pt idx="9">
                  <c:v>1420</c:v>
                </c:pt>
                <c:pt idx="10">
                  <c:v>1204.2</c:v>
                </c:pt>
                <c:pt idx="11">
                  <c:v>970</c:v>
                </c:pt>
                <c:pt idx="12">
                  <c:v>746</c:v>
                </c:pt>
                <c:pt idx="13">
                  <c:v>1025.2</c:v>
                </c:pt>
                <c:pt idx="14">
                  <c:v>1061.7</c:v>
                </c:pt>
                <c:pt idx="15">
                  <c:v>921</c:v>
                </c:pt>
                <c:pt idx="16">
                  <c:v>629.79999999999995</c:v>
                </c:pt>
                <c:pt idx="17">
                  <c:v>1152.8</c:v>
                </c:pt>
                <c:pt idx="18">
                  <c:v>612</c:v>
                </c:pt>
                <c:pt idx="19">
                  <c:v>940</c:v>
                </c:pt>
                <c:pt idx="20">
                  <c:v>1096</c:v>
                </c:pt>
                <c:pt idx="21">
                  <c:v>977</c:v>
                </c:pt>
                <c:pt idx="22">
                  <c:v>1310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0C-4326-B510-2A3C81459541}"/>
            </c:ext>
          </c:extLst>
        </c:ser>
        <c:ser>
          <c:idx val="1"/>
          <c:order val="1"/>
          <c:tx>
            <c:v>Média do período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Lit>
              <c:formatCode>General</c:formatCode>
              <c:ptCount val="23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</c:numLit>
          </c:cat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0C-4326-B510-2A3C8145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32672"/>
        <c:axId val="120650752"/>
      </c:lineChart>
      <c:catAx>
        <c:axId val="12033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650752"/>
        <c:crosses val="autoZero"/>
        <c:auto val="1"/>
        <c:lblAlgn val="ctr"/>
        <c:lblOffset val="100"/>
        <c:noMultiLvlLbl val="0"/>
      </c:catAx>
      <c:valAx>
        <c:axId val="12065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332672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90804</xdr:colOff>
      <xdr:row>52</xdr:row>
      <xdr:rowOff>175895</xdr:rowOff>
    </xdr:from>
    <xdr:to>
      <xdr:col>16</xdr:col>
      <xdr:colOff>358140</xdr:colOff>
      <xdr:row>67</xdr:row>
      <xdr:rowOff>156845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112394</xdr:colOff>
      <xdr:row>70</xdr:row>
      <xdr:rowOff>1905</xdr:rowOff>
    </xdr:from>
    <xdr:to>
      <xdr:col>16</xdr:col>
      <xdr:colOff>342900</xdr:colOff>
      <xdr:row>84</xdr:row>
      <xdr:rowOff>167005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U32" sqref="U32"/>
    </sheetView>
  </sheetViews>
  <sheetFormatPr defaultColWidth="8.85546875" defaultRowHeight="15" x14ac:dyDescent="0.25"/>
  <cols>
    <col min="1" max="1" width="6.42578125" style="1" bestFit="1" customWidth="1"/>
    <col min="2" max="13" width="6.5703125" style="1" bestFit="1" customWidth="1"/>
    <col min="14" max="14" width="8.140625" style="1" bestFit="1" customWidth="1"/>
    <col min="15" max="15" width="6.5703125" style="1" bestFit="1" customWidth="1"/>
    <col min="16" max="16" width="5.5703125" style="1" bestFit="1" customWidth="1"/>
    <col min="17" max="17" width="6.5703125" style="1" bestFit="1" customWidth="1"/>
    <col min="18" max="16384" width="8.85546875" style="1"/>
  </cols>
  <sheetData>
    <row r="1" spans="1:17" ht="14.45" x14ac:dyDescent="0.3">
      <c r="A1" s="27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x14ac:dyDescent="0.25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x14ac:dyDescent="0.25">
      <c r="A3" s="27" t="s">
        <v>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s="12" customFormat="1" ht="13.9" x14ac:dyDescent="0.3">
      <c r="A5" s="11" t="s">
        <v>0</v>
      </c>
      <c r="B5" s="11" t="s">
        <v>1</v>
      </c>
      <c r="C5" s="11" t="s">
        <v>2</v>
      </c>
      <c r="D5" s="11" t="s">
        <v>3</v>
      </c>
      <c r="E5" s="11" t="s">
        <v>21</v>
      </c>
      <c r="F5" s="11" t="s">
        <v>16</v>
      </c>
      <c r="G5" s="11" t="s">
        <v>4</v>
      </c>
      <c r="H5" s="11" t="s">
        <v>17</v>
      </c>
      <c r="I5" s="11" t="s">
        <v>18</v>
      </c>
      <c r="J5" s="11" t="s">
        <v>5</v>
      </c>
      <c r="K5" s="11" t="s">
        <v>6</v>
      </c>
      <c r="L5" s="11" t="s">
        <v>7</v>
      </c>
      <c r="M5" s="11" t="s">
        <v>8</v>
      </c>
      <c r="N5" s="11" t="s">
        <v>9</v>
      </c>
      <c r="O5" s="11" t="s">
        <v>10</v>
      </c>
      <c r="P5" s="11" t="s">
        <v>11</v>
      </c>
      <c r="Q5" s="11" t="s">
        <v>12</v>
      </c>
    </row>
    <row r="6" spans="1:17" s="12" customFormat="1" ht="13.9" x14ac:dyDescent="0.3">
      <c r="A6" s="13">
        <v>2000</v>
      </c>
      <c r="B6" s="2">
        <v>60</v>
      </c>
      <c r="C6" s="2">
        <v>171</v>
      </c>
      <c r="D6" s="2">
        <v>36</v>
      </c>
      <c r="E6" s="2">
        <v>70</v>
      </c>
      <c r="F6" s="2">
        <v>122</v>
      </c>
      <c r="G6" s="2">
        <v>269</v>
      </c>
      <c r="H6" s="2">
        <v>120</v>
      </c>
      <c r="I6" s="2">
        <v>142</v>
      </c>
      <c r="J6" s="2">
        <v>131</v>
      </c>
      <c r="K6" s="2">
        <v>8</v>
      </c>
      <c r="L6" s="2">
        <v>51</v>
      </c>
      <c r="M6" s="2">
        <v>61</v>
      </c>
      <c r="N6" s="3">
        <f>SUM(B6:M6)</f>
        <v>1241</v>
      </c>
      <c r="O6" s="3">
        <f t="shared" ref="O6:O29" si="0">AVERAGE(B6:M6)</f>
        <v>103.41666666666667</v>
      </c>
      <c r="P6" s="3">
        <f t="shared" ref="P6:P29" si="1">MIN(B6:M6)</f>
        <v>8</v>
      </c>
      <c r="Q6" s="3">
        <f t="shared" ref="Q6:Q29" si="2">MAX(B6:M6)</f>
        <v>269</v>
      </c>
    </row>
    <row r="7" spans="1:17" s="12" customFormat="1" ht="13.9" x14ac:dyDescent="0.3">
      <c r="A7" s="13">
        <v>2001</v>
      </c>
      <c r="B7" s="2">
        <v>19.899999999999999</v>
      </c>
      <c r="C7" s="2">
        <v>7</v>
      </c>
      <c r="D7" s="2">
        <v>40</v>
      </c>
      <c r="E7" s="2">
        <v>80</v>
      </c>
      <c r="F7" s="2">
        <v>33</v>
      </c>
      <c r="G7" s="2">
        <v>173</v>
      </c>
      <c r="H7" s="2">
        <v>173</v>
      </c>
      <c r="I7" s="2">
        <v>171</v>
      </c>
      <c r="J7" s="2">
        <v>35</v>
      </c>
      <c r="K7" s="2">
        <v>49</v>
      </c>
      <c r="L7" s="4">
        <v>0</v>
      </c>
      <c r="M7" s="2">
        <v>67.900000000000006</v>
      </c>
      <c r="N7" s="3">
        <f t="shared" ref="N7:N29" si="3">SUM(B7:M7)</f>
        <v>848.8</v>
      </c>
      <c r="O7" s="3">
        <f t="shared" si="0"/>
        <v>70.733333333333334</v>
      </c>
      <c r="P7" s="23">
        <f t="shared" si="1"/>
        <v>0</v>
      </c>
      <c r="Q7" s="3">
        <f t="shared" si="2"/>
        <v>173</v>
      </c>
    </row>
    <row r="8" spans="1:17" s="12" customFormat="1" ht="13.9" x14ac:dyDescent="0.3">
      <c r="A8" s="13">
        <v>2002</v>
      </c>
      <c r="B8" s="2">
        <v>197.9</v>
      </c>
      <c r="C8" s="2">
        <v>113.1</v>
      </c>
      <c r="D8" s="2">
        <v>73</v>
      </c>
      <c r="E8" s="2">
        <v>51</v>
      </c>
      <c r="F8" s="2">
        <v>228.5</v>
      </c>
      <c r="G8" s="2">
        <v>150</v>
      </c>
      <c r="H8" s="2">
        <v>30</v>
      </c>
      <c r="I8" s="5" t="s">
        <v>13</v>
      </c>
      <c r="J8" s="2">
        <v>42</v>
      </c>
      <c r="K8" s="2">
        <v>5</v>
      </c>
      <c r="L8" s="5" t="s">
        <v>13</v>
      </c>
      <c r="M8" s="6" t="s">
        <v>13</v>
      </c>
      <c r="N8" s="3">
        <f t="shared" si="3"/>
        <v>890.5</v>
      </c>
      <c r="O8" s="3">
        <f t="shared" si="0"/>
        <v>98.944444444444443</v>
      </c>
      <c r="P8" s="3">
        <f t="shared" si="1"/>
        <v>5</v>
      </c>
      <c r="Q8" s="3">
        <f t="shared" si="2"/>
        <v>228.5</v>
      </c>
    </row>
    <row r="9" spans="1:17" s="12" customFormat="1" ht="13.9" x14ac:dyDescent="0.3">
      <c r="A9" s="13">
        <v>2003</v>
      </c>
      <c r="B9" s="7">
        <v>29</v>
      </c>
      <c r="C9" s="7">
        <v>85</v>
      </c>
      <c r="D9" s="7">
        <v>69</v>
      </c>
      <c r="E9" s="7">
        <v>45</v>
      </c>
      <c r="F9" s="7">
        <v>150</v>
      </c>
      <c r="G9" s="7">
        <v>54</v>
      </c>
      <c r="H9" s="7">
        <v>129</v>
      </c>
      <c r="I9" s="7">
        <v>103</v>
      </c>
      <c r="J9" s="7">
        <v>43</v>
      </c>
      <c r="K9" s="7">
        <v>53</v>
      </c>
      <c r="L9" s="7">
        <v>124</v>
      </c>
      <c r="M9" s="6" t="s">
        <v>13</v>
      </c>
      <c r="N9" s="3">
        <f t="shared" si="3"/>
        <v>884</v>
      </c>
      <c r="O9" s="3">
        <f t="shared" si="0"/>
        <v>80.36363636363636</v>
      </c>
      <c r="P9" s="3">
        <f t="shared" si="1"/>
        <v>29</v>
      </c>
      <c r="Q9" s="3">
        <f t="shared" si="2"/>
        <v>150</v>
      </c>
    </row>
    <row r="10" spans="1:17" s="12" customFormat="1" ht="13.9" x14ac:dyDescent="0.3">
      <c r="A10" s="13">
        <v>2004</v>
      </c>
      <c r="B10" s="2">
        <v>192.5</v>
      </c>
      <c r="C10" s="2">
        <v>39.049999999999997</v>
      </c>
      <c r="D10" s="2">
        <v>50</v>
      </c>
      <c r="E10" s="2">
        <v>46.85</v>
      </c>
      <c r="F10" s="2">
        <v>141.75</v>
      </c>
      <c r="G10" s="2">
        <v>116.5</v>
      </c>
      <c r="H10" s="2">
        <v>210</v>
      </c>
      <c r="I10" s="2">
        <v>36.4</v>
      </c>
      <c r="J10" s="2">
        <v>88.4</v>
      </c>
      <c r="K10" s="4">
        <v>0</v>
      </c>
      <c r="L10" s="5" t="s">
        <v>13</v>
      </c>
      <c r="M10" s="5" t="s">
        <v>13</v>
      </c>
      <c r="N10" s="3">
        <f t="shared" si="3"/>
        <v>921.45</v>
      </c>
      <c r="O10" s="3">
        <f t="shared" si="0"/>
        <v>92.14500000000001</v>
      </c>
      <c r="P10" s="23">
        <f t="shared" si="1"/>
        <v>0</v>
      </c>
      <c r="Q10" s="3">
        <f t="shared" si="2"/>
        <v>210</v>
      </c>
    </row>
    <row r="11" spans="1:17" s="12" customFormat="1" ht="13.9" x14ac:dyDescent="0.3">
      <c r="A11" s="13">
        <v>2005</v>
      </c>
      <c r="B11" s="2">
        <v>77</v>
      </c>
      <c r="C11" s="2">
        <v>4</v>
      </c>
      <c r="D11" s="2">
        <v>70.5</v>
      </c>
      <c r="E11" s="2">
        <v>126.25</v>
      </c>
      <c r="F11" s="2">
        <v>252.5</v>
      </c>
      <c r="G11" s="2">
        <v>145.75</v>
      </c>
      <c r="H11" s="2">
        <v>193.75</v>
      </c>
      <c r="I11" s="2">
        <v>105.25</v>
      </c>
      <c r="J11" s="2">
        <v>43</v>
      </c>
      <c r="K11" s="2">
        <v>3</v>
      </c>
      <c r="L11" s="2">
        <v>7</v>
      </c>
      <c r="M11" s="2">
        <v>17</v>
      </c>
      <c r="N11" s="3">
        <f t="shared" si="3"/>
        <v>1045</v>
      </c>
      <c r="O11" s="3">
        <f t="shared" si="0"/>
        <v>87.083333333333329</v>
      </c>
      <c r="P11" s="3">
        <f t="shared" si="1"/>
        <v>3</v>
      </c>
      <c r="Q11" s="3">
        <f t="shared" si="2"/>
        <v>252.5</v>
      </c>
    </row>
    <row r="12" spans="1:17" s="12" customFormat="1" ht="13.9" x14ac:dyDescent="0.3">
      <c r="A12" s="13">
        <v>2006</v>
      </c>
      <c r="B12" s="2">
        <v>13</v>
      </c>
      <c r="C12" s="4">
        <v>0</v>
      </c>
      <c r="D12" s="2">
        <v>51.25</v>
      </c>
      <c r="E12" s="2">
        <v>113.5</v>
      </c>
      <c r="F12" s="2">
        <v>208.5</v>
      </c>
      <c r="G12" s="2">
        <v>253</v>
      </c>
      <c r="H12" s="2">
        <v>245</v>
      </c>
      <c r="I12" s="2">
        <v>96</v>
      </c>
      <c r="J12" s="2">
        <v>108</v>
      </c>
      <c r="K12" s="2">
        <v>138</v>
      </c>
      <c r="L12" s="2">
        <v>57</v>
      </c>
      <c r="M12" s="2">
        <v>2</v>
      </c>
      <c r="N12" s="3">
        <f t="shared" si="3"/>
        <v>1285.25</v>
      </c>
      <c r="O12" s="3">
        <f t="shared" si="0"/>
        <v>107.10416666666667</v>
      </c>
      <c r="P12" s="23">
        <f t="shared" si="1"/>
        <v>0</v>
      </c>
      <c r="Q12" s="3">
        <f t="shared" si="2"/>
        <v>253</v>
      </c>
    </row>
    <row r="13" spans="1:17" s="12" customFormat="1" ht="13.9" x14ac:dyDescent="0.3">
      <c r="A13" s="13">
        <v>2007</v>
      </c>
      <c r="B13" s="2">
        <v>13</v>
      </c>
      <c r="C13" s="2">
        <v>45.1</v>
      </c>
      <c r="D13" s="2">
        <v>139</v>
      </c>
      <c r="E13" s="2">
        <v>154</v>
      </c>
      <c r="F13" s="2">
        <v>308.5</v>
      </c>
      <c r="G13" s="2">
        <v>101</v>
      </c>
      <c r="H13" s="2">
        <v>157</v>
      </c>
      <c r="I13" s="2">
        <v>207</v>
      </c>
      <c r="J13" s="2">
        <v>77</v>
      </c>
      <c r="K13" s="2" t="s">
        <v>13</v>
      </c>
      <c r="L13" s="5" t="s">
        <v>13</v>
      </c>
      <c r="M13" s="5" t="s">
        <v>13</v>
      </c>
      <c r="N13" s="3">
        <f t="shared" si="3"/>
        <v>1201.5999999999999</v>
      </c>
      <c r="O13" s="3">
        <f t="shared" si="0"/>
        <v>133.51111111111109</v>
      </c>
      <c r="P13" s="3">
        <f t="shared" si="1"/>
        <v>13</v>
      </c>
      <c r="Q13" s="3">
        <f t="shared" si="2"/>
        <v>308.5</v>
      </c>
    </row>
    <row r="14" spans="1:17" s="12" customFormat="1" ht="13.9" x14ac:dyDescent="0.3">
      <c r="A14" s="13">
        <v>2008</v>
      </c>
      <c r="B14" s="2">
        <v>8</v>
      </c>
      <c r="C14" s="2">
        <v>89</v>
      </c>
      <c r="D14" s="2">
        <v>183</v>
      </c>
      <c r="E14" s="2">
        <v>120</v>
      </c>
      <c r="F14" s="2">
        <v>294</v>
      </c>
      <c r="G14" s="2">
        <v>175</v>
      </c>
      <c r="H14" s="2">
        <v>146</v>
      </c>
      <c r="I14" s="2">
        <v>135</v>
      </c>
      <c r="J14" s="2">
        <v>34</v>
      </c>
      <c r="K14" s="2">
        <v>23</v>
      </c>
      <c r="L14" s="5" t="s">
        <v>13</v>
      </c>
      <c r="M14" s="5" t="s">
        <v>13</v>
      </c>
      <c r="N14" s="3">
        <f t="shared" si="3"/>
        <v>1207</v>
      </c>
      <c r="O14" s="3">
        <f t="shared" si="0"/>
        <v>120.7</v>
      </c>
      <c r="P14" s="3">
        <f t="shared" si="1"/>
        <v>8</v>
      </c>
      <c r="Q14" s="3">
        <f t="shared" si="2"/>
        <v>294</v>
      </c>
    </row>
    <row r="15" spans="1:17" s="12" customFormat="1" ht="13.9" x14ac:dyDescent="0.3">
      <c r="A15" s="13">
        <v>2009</v>
      </c>
      <c r="B15" s="14" t="s">
        <v>13</v>
      </c>
      <c r="C15" s="14">
        <v>112</v>
      </c>
      <c r="D15" s="15">
        <v>0</v>
      </c>
      <c r="E15" s="14">
        <v>161</v>
      </c>
      <c r="F15" s="14">
        <v>390</v>
      </c>
      <c r="G15" s="14">
        <v>217</v>
      </c>
      <c r="H15" s="14">
        <v>158</v>
      </c>
      <c r="I15" s="14">
        <v>232</v>
      </c>
      <c r="J15" s="14">
        <v>67</v>
      </c>
      <c r="K15" s="14">
        <v>83</v>
      </c>
      <c r="L15" s="15">
        <v>0</v>
      </c>
      <c r="M15" s="14" t="s">
        <v>13</v>
      </c>
      <c r="N15" s="3">
        <f t="shared" si="3"/>
        <v>1420</v>
      </c>
      <c r="O15" s="3">
        <f t="shared" si="0"/>
        <v>142</v>
      </c>
      <c r="P15" s="23">
        <f t="shared" si="1"/>
        <v>0</v>
      </c>
      <c r="Q15" s="3">
        <f t="shared" si="2"/>
        <v>390</v>
      </c>
    </row>
    <row r="16" spans="1:17" s="12" customFormat="1" ht="13.9" x14ac:dyDescent="0.3">
      <c r="A16" s="13">
        <v>2010</v>
      </c>
      <c r="B16" s="16">
        <v>36</v>
      </c>
      <c r="C16" s="16">
        <v>105</v>
      </c>
      <c r="D16" s="16">
        <v>110</v>
      </c>
      <c r="E16" s="16">
        <v>139.19999999999999</v>
      </c>
      <c r="F16" s="16">
        <v>49</v>
      </c>
      <c r="G16" s="16">
        <v>271</v>
      </c>
      <c r="H16" s="16">
        <v>182</v>
      </c>
      <c r="I16" s="16">
        <v>109</v>
      </c>
      <c r="J16" s="16">
        <v>86</v>
      </c>
      <c r="K16" s="16">
        <v>97</v>
      </c>
      <c r="L16" s="17">
        <v>0</v>
      </c>
      <c r="M16" s="16">
        <v>20</v>
      </c>
      <c r="N16" s="3">
        <f t="shared" si="3"/>
        <v>1204.2</v>
      </c>
      <c r="O16" s="3">
        <f t="shared" si="0"/>
        <v>100.35000000000001</v>
      </c>
      <c r="P16" s="23">
        <f t="shared" si="1"/>
        <v>0</v>
      </c>
      <c r="Q16" s="3">
        <f t="shared" si="2"/>
        <v>271</v>
      </c>
    </row>
    <row r="17" spans="1:17" s="12" customFormat="1" ht="13.9" x14ac:dyDescent="0.3">
      <c r="A17" s="13">
        <v>2011</v>
      </c>
      <c r="B17" s="8">
        <v>82</v>
      </c>
      <c r="C17" s="8">
        <v>65</v>
      </c>
      <c r="D17" s="8">
        <v>35</v>
      </c>
      <c r="E17" s="8">
        <v>182</v>
      </c>
      <c r="F17" s="8">
        <v>131</v>
      </c>
      <c r="G17" s="8">
        <v>45</v>
      </c>
      <c r="H17" s="8">
        <v>162</v>
      </c>
      <c r="I17" s="8">
        <v>78</v>
      </c>
      <c r="J17" s="8">
        <v>70</v>
      </c>
      <c r="K17" s="18">
        <v>59</v>
      </c>
      <c r="L17" s="18">
        <v>61</v>
      </c>
      <c r="M17" s="19">
        <v>0</v>
      </c>
      <c r="N17" s="3">
        <f t="shared" si="3"/>
        <v>970</v>
      </c>
      <c r="O17" s="3">
        <f t="shared" si="0"/>
        <v>80.833333333333329</v>
      </c>
      <c r="P17" s="23">
        <f t="shared" si="1"/>
        <v>0</v>
      </c>
      <c r="Q17" s="3">
        <f t="shared" si="2"/>
        <v>182</v>
      </c>
    </row>
    <row r="18" spans="1:17" s="12" customFormat="1" ht="13.9" x14ac:dyDescent="0.3">
      <c r="A18" s="13">
        <v>2012</v>
      </c>
      <c r="B18" s="18">
        <v>28</v>
      </c>
      <c r="C18" s="18">
        <v>40</v>
      </c>
      <c r="D18" s="18">
        <v>69</v>
      </c>
      <c r="E18" s="18">
        <v>8</v>
      </c>
      <c r="F18" s="18">
        <v>85</v>
      </c>
      <c r="G18" s="18">
        <v>65</v>
      </c>
      <c r="H18" s="18">
        <v>152</v>
      </c>
      <c r="I18" s="18">
        <v>167</v>
      </c>
      <c r="J18" s="18">
        <v>88</v>
      </c>
      <c r="K18" s="18">
        <v>44</v>
      </c>
      <c r="L18" s="19">
        <v>0</v>
      </c>
      <c r="M18" s="19">
        <v>0</v>
      </c>
      <c r="N18" s="3">
        <f t="shared" si="3"/>
        <v>746</v>
      </c>
      <c r="O18" s="3">
        <f t="shared" si="0"/>
        <v>62.166666666666664</v>
      </c>
      <c r="P18" s="23">
        <f t="shared" si="1"/>
        <v>0</v>
      </c>
      <c r="Q18" s="3">
        <f t="shared" si="2"/>
        <v>167</v>
      </c>
    </row>
    <row r="19" spans="1:17" s="12" customFormat="1" ht="13.9" x14ac:dyDescent="0.3">
      <c r="A19" s="13">
        <v>2013</v>
      </c>
      <c r="B19" s="9">
        <v>46</v>
      </c>
      <c r="C19" s="9">
        <v>10</v>
      </c>
      <c r="D19" s="9">
        <v>11</v>
      </c>
      <c r="E19" s="9">
        <v>185</v>
      </c>
      <c r="F19" s="9">
        <v>110</v>
      </c>
      <c r="G19" s="9">
        <v>110</v>
      </c>
      <c r="H19" s="9">
        <v>203</v>
      </c>
      <c r="I19" s="9">
        <v>61</v>
      </c>
      <c r="J19" s="9">
        <v>5.2</v>
      </c>
      <c r="K19" s="9">
        <v>164</v>
      </c>
      <c r="L19" s="9">
        <v>24</v>
      </c>
      <c r="M19" s="9">
        <v>96</v>
      </c>
      <c r="N19" s="3">
        <f t="shared" si="3"/>
        <v>1025.2</v>
      </c>
      <c r="O19" s="3">
        <f t="shared" si="0"/>
        <v>85.433333333333337</v>
      </c>
      <c r="P19" s="3">
        <f t="shared" si="1"/>
        <v>5.2</v>
      </c>
      <c r="Q19" s="3">
        <f t="shared" si="2"/>
        <v>203</v>
      </c>
    </row>
    <row r="20" spans="1:17" s="12" customFormat="1" ht="13.9" x14ac:dyDescent="0.3">
      <c r="A20" s="13">
        <v>2014</v>
      </c>
      <c r="B20" s="9">
        <v>8</v>
      </c>
      <c r="C20" s="9">
        <v>41</v>
      </c>
      <c r="D20" s="9">
        <v>70</v>
      </c>
      <c r="E20" s="9">
        <v>161.69999999999999</v>
      </c>
      <c r="F20" s="9">
        <v>186</v>
      </c>
      <c r="G20" s="9">
        <v>137</v>
      </c>
      <c r="H20" s="9">
        <v>167</v>
      </c>
      <c r="I20" s="9">
        <v>90</v>
      </c>
      <c r="J20" s="9">
        <v>75</v>
      </c>
      <c r="K20" s="9">
        <v>58</v>
      </c>
      <c r="L20" s="9">
        <v>62</v>
      </c>
      <c r="M20" s="9">
        <v>6</v>
      </c>
      <c r="N20" s="3">
        <f t="shared" si="3"/>
        <v>1061.7</v>
      </c>
      <c r="O20" s="3">
        <f t="shared" si="0"/>
        <v>88.475000000000009</v>
      </c>
      <c r="P20" s="3">
        <f t="shared" si="1"/>
        <v>6</v>
      </c>
      <c r="Q20" s="3">
        <f t="shared" si="2"/>
        <v>186</v>
      </c>
    </row>
    <row r="21" spans="1:17" s="12" customFormat="1" ht="13.9" x14ac:dyDescent="0.3">
      <c r="A21" s="13">
        <v>2015</v>
      </c>
      <c r="B21" s="9">
        <v>0</v>
      </c>
      <c r="C21" s="9">
        <v>97</v>
      </c>
      <c r="D21" s="9">
        <v>34</v>
      </c>
      <c r="E21" s="9">
        <v>45</v>
      </c>
      <c r="F21" s="9">
        <v>253</v>
      </c>
      <c r="G21" s="9">
        <v>203</v>
      </c>
      <c r="H21" s="9">
        <v>152</v>
      </c>
      <c r="I21" s="9">
        <v>57</v>
      </c>
      <c r="J21" s="9">
        <v>30</v>
      </c>
      <c r="K21" s="9">
        <v>46</v>
      </c>
      <c r="L21" s="10">
        <v>0</v>
      </c>
      <c r="M21" s="9">
        <v>4</v>
      </c>
      <c r="N21" s="3">
        <f t="shared" si="3"/>
        <v>921</v>
      </c>
      <c r="O21" s="3">
        <f t="shared" si="0"/>
        <v>76.75</v>
      </c>
      <c r="P21" s="23">
        <f t="shared" si="1"/>
        <v>0</v>
      </c>
      <c r="Q21" s="3">
        <f t="shared" si="2"/>
        <v>253</v>
      </c>
    </row>
    <row r="22" spans="1:17" s="12" customFormat="1" ht="13.9" x14ac:dyDescent="0.3">
      <c r="A22" s="13">
        <v>2016</v>
      </c>
      <c r="B22" s="9">
        <v>113</v>
      </c>
      <c r="C22" s="9">
        <v>15</v>
      </c>
      <c r="D22" s="9">
        <v>34</v>
      </c>
      <c r="E22" s="9">
        <v>48</v>
      </c>
      <c r="F22" s="9">
        <v>95</v>
      </c>
      <c r="G22" s="9">
        <v>121</v>
      </c>
      <c r="H22" s="9">
        <v>77.2</v>
      </c>
      <c r="I22" s="9">
        <v>49.6</v>
      </c>
      <c r="J22" s="9">
        <v>41</v>
      </c>
      <c r="K22" s="9">
        <v>19</v>
      </c>
      <c r="L22" s="9">
        <v>1</v>
      </c>
      <c r="M22" s="9">
        <v>16</v>
      </c>
      <c r="N22" s="3">
        <f t="shared" si="3"/>
        <v>629.79999999999995</v>
      </c>
      <c r="O22" s="3">
        <f t="shared" si="0"/>
        <v>52.483333333333327</v>
      </c>
      <c r="P22" s="3">
        <f t="shared" si="1"/>
        <v>1</v>
      </c>
      <c r="Q22" s="3">
        <f t="shared" si="2"/>
        <v>121</v>
      </c>
    </row>
    <row r="23" spans="1:17" s="12" customFormat="1" ht="13.9" x14ac:dyDescent="0.3">
      <c r="A23" s="13">
        <v>2017</v>
      </c>
      <c r="B23" s="9">
        <v>3</v>
      </c>
      <c r="C23" s="9">
        <v>21</v>
      </c>
      <c r="D23" s="9">
        <v>23</v>
      </c>
      <c r="E23" s="9">
        <v>113</v>
      </c>
      <c r="F23" s="9">
        <v>258.8</v>
      </c>
      <c r="G23" s="9">
        <v>221</v>
      </c>
      <c r="H23" s="9">
        <v>149</v>
      </c>
      <c r="I23" s="9">
        <v>106</v>
      </c>
      <c r="J23" s="9">
        <v>195</v>
      </c>
      <c r="K23" s="9">
        <v>45</v>
      </c>
      <c r="L23" s="10">
        <v>0</v>
      </c>
      <c r="M23" s="9">
        <v>18</v>
      </c>
      <c r="N23" s="3">
        <f t="shared" si="3"/>
        <v>1152.8</v>
      </c>
      <c r="O23" s="3">
        <f t="shared" si="0"/>
        <v>96.066666666666663</v>
      </c>
      <c r="P23" s="23">
        <f t="shared" si="1"/>
        <v>0</v>
      </c>
      <c r="Q23" s="3">
        <f t="shared" si="2"/>
        <v>258.8</v>
      </c>
    </row>
    <row r="24" spans="1:17" s="12" customFormat="1" ht="13.9" x14ac:dyDescent="0.3">
      <c r="A24" s="13">
        <v>2018</v>
      </c>
      <c r="B24" s="9">
        <v>20</v>
      </c>
      <c r="C24" s="9">
        <v>49</v>
      </c>
      <c r="D24" s="9">
        <v>67</v>
      </c>
      <c r="E24" s="9">
        <v>90</v>
      </c>
      <c r="F24" s="9">
        <v>87</v>
      </c>
      <c r="G24" s="9">
        <v>78</v>
      </c>
      <c r="H24" s="9">
        <v>91</v>
      </c>
      <c r="I24" s="9">
        <v>22</v>
      </c>
      <c r="J24" s="9">
        <v>7</v>
      </c>
      <c r="K24" s="9">
        <v>8</v>
      </c>
      <c r="L24" s="9">
        <v>15</v>
      </c>
      <c r="M24" s="9">
        <v>78</v>
      </c>
      <c r="N24" s="3">
        <f t="shared" si="3"/>
        <v>612</v>
      </c>
      <c r="O24" s="3">
        <f t="shared" si="0"/>
        <v>51</v>
      </c>
      <c r="P24" s="3">
        <f t="shared" si="1"/>
        <v>7</v>
      </c>
      <c r="Q24" s="3">
        <f t="shared" si="2"/>
        <v>91</v>
      </c>
    </row>
    <row r="25" spans="1:17" s="12" customFormat="1" ht="13.9" x14ac:dyDescent="0.3">
      <c r="A25" s="13">
        <v>2019</v>
      </c>
      <c r="B25" s="9">
        <v>28</v>
      </c>
      <c r="C25" s="9">
        <v>34</v>
      </c>
      <c r="D25" s="9">
        <v>137</v>
      </c>
      <c r="E25" s="9">
        <v>48</v>
      </c>
      <c r="F25" s="9">
        <v>74</v>
      </c>
      <c r="G25" s="9">
        <v>178</v>
      </c>
      <c r="H25" s="9">
        <v>290</v>
      </c>
      <c r="I25" s="9">
        <v>84</v>
      </c>
      <c r="J25" s="9">
        <v>46</v>
      </c>
      <c r="K25" s="9">
        <v>5</v>
      </c>
      <c r="L25" s="9">
        <v>2</v>
      </c>
      <c r="M25" s="9">
        <v>14</v>
      </c>
      <c r="N25" s="3">
        <f t="shared" si="3"/>
        <v>940</v>
      </c>
      <c r="O25" s="3">
        <f t="shared" si="0"/>
        <v>78.333333333333329</v>
      </c>
      <c r="P25" s="3">
        <f t="shared" si="1"/>
        <v>2</v>
      </c>
      <c r="Q25" s="3">
        <f t="shared" si="2"/>
        <v>290</v>
      </c>
    </row>
    <row r="26" spans="1:17" s="12" customFormat="1" ht="13.9" x14ac:dyDescent="0.3">
      <c r="A26" s="13">
        <v>2020</v>
      </c>
      <c r="B26" s="9">
        <v>48</v>
      </c>
      <c r="C26" s="9">
        <v>22</v>
      </c>
      <c r="D26" s="9">
        <v>143</v>
      </c>
      <c r="E26" s="9">
        <v>168</v>
      </c>
      <c r="F26" s="9">
        <v>155</v>
      </c>
      <c r="G26" s="9">
        <v>218</v>
      </c>
      <c r="H26" s="9">
        <v>166</v>
      </c>
      <c r="I26" s="9">
        <v>92</v>
      </c>
      <c r="J26" s="9">
        <v>21</v>
      </c>
      <c r="K26" s="9">
        <v>23</v>
      </c>
      <c r="L26" s="9">
        <v>30</v>
      </c>
      <c r="M26" s="9">
        <v>10</v>
      </c>
      <c r="N26" s="3">
        <f t="shared" si="3"/>
        <v>1096</v>
      </c>
      <c r="O26" s="3">
        <f t="shared" si="0"/>
        <v>91.333333333333329</v>
      </c>
      <c r="P26" s="3">
        <f t="shared" si="1"/>
        <v>10</v>
      </c>
      <c r="Q26" s="3">
        <f t="shared" si="2"/>
        <v>218</v>
      </c>
    </row>
    <row r="27" spans="1:17" s="12" customFormat="1" ht="13.9" x14ac:dyDescent="0.3">
      <c r="A27" s="13">
        <v>2021</v>
      </c>
      <c r="B27" s="9">
        <v>35</v>
      </c>
      <c r="C27" s="9">
        <v>14</v>
      </c>
      <c r="D27" s="9">
        <v>70</v>
      </c>
      <c r="E27" s="9">
        <v>126</v>
      </c>
      <c r="F27" s="9">
        <v>172</v>
      </c>
      <c r="G27" s="9">
        <v>111</v>
      </c>
      <c r="H27" s="9">
        <v>139</v>
      </c>
      <c r="I27" s="9">
        <v>86</v>
      </c>
      <c r="J27" s="9">
        <v>19</v>
      </c>
      <c r="K27" s="9">
        <v>17</v>
      </c>
      <c r="L27" s="9">
        <v>35</v>
      </c>
      <c r="M27" s="9">
        <v>153</v>
      </c>
      <c r="N27" s="3">
        <f t="shared" si="3"/>
        <v>977</v>
      </c>
      <c r="O27" s="3">
        <f t="shared" si="0"/>
        <v>81.416666666666671</v>
      </c>
      <c r="P27" s="3">
        <f t="shared" si="1"/>
        <v>14</v>
      </c>
      <c r="Q27" s="3">
        <f t="shared" si="2"/>
        <v>172</v>
      </c>
    </row>
    <row r="28" spans="1:17" s="12" customFormat="1" ht="13.9" x14ac:dyDescent="0.3">
      <c r="A28" s="13">
        <v>2022</v>
      </c>
      <c r="B28" s="9">
        <v>10</v>
      </c>
      <c r="C28" s="9">
        <v>3</v>
      </c>
      <c r="D28" s="9">
        <v>70</v>
      </c>
      <c r="E28" s="9">
        <v>121</v>
      </c>
      <c r="F28" s="9">
        <v>267</v>
      </c>
      <c r="G28" s="9">
        <v>220</v>
      </c>
      <c r="H28" s="9">
        <v>180</v>
      </c>
      <c r="I28" s="9">
        <v>178</v>
      </c>
      <c r="J28" s="9">
        <v>48</v>
      </c>
      <c r="K28" s="9">
        <v>44</v>
      </c>
      <c r="L28" s="9">
        <v>112</v>
      </c>
      <c r="M28" s="9">
        <v>57</v>
      </c>
      <c r="N28" s="3">
        <f t="shared" si="3"/>
        <v>1310</v>
      </c>
      <c r="O28" s="3">
        <f t="shared" si="0"/>
        <v>109.16666666666667</v>
      </c>
      <c r="P28" s="3">
        <f t="shared" si="1"/>
        <v>3</v>
      </c>
      <c r="Q28" s="3">
        <f t="shared" si="2"/>
        <v>267</v>
      </c>
    </row>
    <row r="29" spans="1:17" s="12" customFormat="1" x14ac:dyDescent="0.25">
      <c r="A29" s="13">
        <v>2023</v>
      </c>
      <c r="B29" s="25">
        <v>38</v>
      </c>
      <c r="C29" s="25">
        <v>69</v>
      </c>
      <c r="D29" s="25">
        <v>53</v>
      </c>
      <c r="E29" s="25">
        <v>119</v>
      </c>
      <c r="F29" s="25">
        <v>198</v>
      </c>
      <c r="G29" s="25">
        <v>176</v>
      </c>
      <c r="H29" s="25">
        <v>123</v>
      </c>
      <c r="I29" s="25">
        <v>67</v>
      </c>
      <c r="J29" s="25">
        <v>60</v>
      </c>
      <c r="K29" s="25">
        <v>13</v>
      </c>
      <c r="L29" s="25">
        <v>14</v>
      </c>
      <c r="M29" s="26">
        <v>36</v>
      </c>
      <c r="N29" s="24">
        <f t="shared" si="3"/>
        <v>966</v>
      </c>
      <c r="O29" s="24">
        <f t="shared" si="0"/>
        <v>80.5</v>
      </c>
      <c r="P29" s="24">
        <f t="shared" si="1"/>
        <v>13</v>
      </c>
      <c r="Q29" s="24">
        <f t="shared" si="2"/>
        <v>198</v>
      </c>
    </row>
    <row r="30" spans="1:17" s="12" customFormat="1" ht="12.75" x14ac:dyDescent="0.25">
      <c r="A30" s="20" t="s">
        <v>14</v>
      </c>
      <c r="B30" s="21">
        <f>AVERAGE(B6:B29)</f>
        <v>48.056521739130432</v>
      </c>
      <c r="C30" s="21">
        <f t="shared" ref="C30:M30" si="4">AVERAGE(C6:C29)</f>
        <v>52.09375</v>
      </c>
      <c r="D30" s="21">
        <f t="shared" si="4"/>
        <v>68.239583333333329</v>
      </c>
      <c r="E30" s="21">
        <f t="shared" si="4"/>
        <v>105.0625</v>
      </c>
      <c r="F30" s="21">
        <f t="shared" si="4"/>
        <v>177.06458333333333</v>
      </c>
      <c r="G30" s="21">
        <f t="shared" si="4"/>
        <v>158.67708333333334</v>
      </c>
      <c r="H30" s="21">
        <f t="shared" si="4"/>
        <v>158.12291666666667</v>
      </c>
      <c r="I30" s="21">
        <f t="shared" si="4"/>
        <v>107.57608695652173</v>
      </c>
      <c r="J30" s="21">
        <f t="shared" si="4"/>
        <v>60.816666666666663</v>
      </c>
      <c r="K30" s="21">
        <f t="shared" si="4"/>
        <v>43.652173913043477</v>
      </c>
      <c r="L30" s="21">
        <f t="shared" si="4"/>
        <v>29.75</v>
      </c>
      <c r="M30" s="21">
        <f t="shared" si="4"/>
        <v>36.43888888888889</v>
      </c>
      <c r="N30" s="21">
        <f>AVERAGE(N6:N29)</f>
        <v>1023.1791666666668</v>
      </c>
      <c r="O30" s="21">
        <f t="shared" ref="O30:Q30" si="5">AVERAGE(O6:O29)</f>
        <v>90.429584385521878</v>
      </c>
      <c r="P30" s="21">
        <f t="shared" si="5"/>
        <v>5.3</v>
      </c>
      <c r="Q30" s="21">
        <f t="shared" si="5"/>
        <v>225.26250000000002</v>
      </c>
    </row>
    <row r="31" spans="1:17" s="12" customFormat="1" ht="12.75" x14ac:dyDescent="0.25">
      <c r="A31" s="12" t="s">
        <v>22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s="12" customFormat="1" ht="12.75" x14ac:dyDescent="0.25">
      <c r="A32" s="12" t="s">
        <v>23</v>
      </c>
    </row>
    <row r="33" spans="1:1" s="12" customFormat="1" ht="12.75" x14ac:dyDescent="0.25">
      <c r="A33" s="12" t="s">
        <v>15</v>
      </c>
    </row>
    <row r="34" spans="1:1" s="12" customFormat="1" ht="13.9" x14ac:dyDescent="0.3"/>
    <row r="35" spans="1:1" s="12" customFormat="1" ht="13.9" x14ac:dyDescent="0.3"/>
    <row r="36" spans="1:1" s="12" customFormat="1" ht="13.9" x14ac:dyDescent="0.3"/>
    <row r="37" spans="1:1" s="12" customFormat="1" ht="13.9" x14ac:dyDescent="0.3"/>
  </sheetData>
  <mergeCells count="3">
    <mergeCell ref="A1:Q1"/>
    <mergeCell ref="A2:Q2"/>
    <mergeCell ref="A3:Q3"/>
  </mergeCells>
  <printOptions horizontalCentered="1"/>
  <pageMargins left="0.59055118110236227" right="0.59055118110236227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cp:lastPrinted>2023-02-06T19:27:43Z</cp:lastPrinted>
  <dcterms:created xsi:type="dcterms:W3CDTF">2022-01-18T12:46:18Z</dcterms:created>
  <dcterms:modified xsi:type="dcterms:W3CDTF">2024-08-26T13:40:16Z</dcterms:modified>
</cp:coreProperties>
</file>