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15" windowWidth="20640" windowHeight="11640"/>
  </bookViews>
  <sheets>
    <sheet name="MEDIA MENSAL" sheetId="1" r:id="rId1"/>
  </sheets>
  <externalReferences>
    <externalReference r:id="rId2"/>
  </externalReferences>
  <definedNames>
    <definedName name="_xlnm.Print_Area" localSheetId="0">'MEDIA MENSAL'!$A$1:$Q$110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" i="1" l="1"/>
  <c r="C24" i="1"/>
  <c r="D24" i="1"/>
  <c r="E24" i="1"/>
  <c r="F24" i="1"/>
  <c r="G24" i="1"/>
  <c r="H24" i="1"/>
  <c r="I24" i="1"/>
  <c r="J24" i="1"/>
  <c r="K24" i="1"/>
  <c r="L24" i="1"/>
  <c r="M24" i="1"/>
  <c r="B24" i="1"/>
  <c r="Q22" i="1" l="1"/>
  <c r="P22" i="1"/>
  <c r="O22" i="1"/>
  <c r="N22" i="1"/>
  <c r="Q20" i="1" l="1"/>
  <c r="Q19" i="1"/>
  <c r="P20" i="1"/>
  <c r="P19" i="1"/>
  <c r="O20" i="1"/>
  <c r="O19" i="1"/>
  <c r="N20" i="1"/>
  <c r="N19" i="1"/>
  <c r="N7" i="1" l="1"/>
  <c r="N8" i="1"/>
  <c r="N9" i="1"/>
  <c r="N10" i="1"/>
  <c r="N11" i="1"/>
  <c r="N12" i="1"/>
  <c r="N13" i="1"/>
  <c r="N14" i="1"/>
  <c r="N15" i="1"/>
  <c r="N16" i="1"/>
  <c r="N21" i="1"/>
  <c r="Q21" i="1" l="1"/>
  <c r="P21" i="1"/>
  <c r="O21" i="1"/>
  <c r="M17" i="1"/>
  <c r="L17" i="1"/>
  <c r="K17" i="1"/>
  <c r="J17" i="1"/>
  <c r="I17" i="1"/>
  <c r="H17" i="1"/>
  <c r="G17" i="1"/>
  <c r="F17" i="1"/>
  <c r="E17" i="1"/>
  <c r="D17" i="1"/>
  <c r="C17" i="1"/>
  <c r="B17" i="1"/>
  <c r="Q16" i="1"/>
  <c r="P16" i="1"/>
  <c r="O16" i="1"/>
  <c r="F18" i="1" l="1"/>
  <c r="E18" i="1"/>
  <c r="I18" i="1"/>
  <c r="J18" i="1"/>
  <c r="C18" i="1"/>
  <c r="G18" i="1"/>
  <c r="K18" i="1"/>
  <c r="D18" i="1"/>
  <c r="H18" i="1"/>
  <c r="L18" i="1"/>
  <c r="M18" i="1"/>
  <c r="N17" i="1"/>
  <c r="Q17" i="1"/>
  <c r="O17" i="1"/>
  <c r="B18" i="1"/>
  <c r="P17" i="1"/>
  <c r="N18" i="1" l="1"/>
  <c r="Q18" i="1"/>
  <c r="P18" i="1"/>
  <c r="O18" i="1"/>
  <c r="Q15" i="1" l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Q8" i="1"/>
  <c r="P8" i="1"/>
  <c r="O8" i="1"/>
  <c r="Q7" i="1"/>
  <c r="P7" i="1"/>
  <c r="O7" i="1"/>
  <c r="Q6" i="1"/>
  <c r="P6" i="1"/>
  <c r="O6" i="1"/>
</calcChain>
</file>

<file path=xl/sharedStrings.xml><?xml version="1.0" encoding="utf-8"?>
<sst xmlns="http://schemas.openxmlformats.org/spreadsheetml/2006/main" count="23" uniqueCount="22">
  <si>
    <t>MUNICÍPIO DE AQUIDABÃ</t>
  </si>
  <si>
    <t>ANOS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</si>
  <si>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</si>
  <si>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</si>
  <si>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</si>
  <si>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</si>
  <si>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</si>
  <si>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</si>
  <si>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</si>
  <si>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</si>
  <si>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</si>
  <si>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</si>
  <si>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</si>
  <si>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</si>
  <si>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Acm </t>
  </si>
  <si>
    <t>Média</t>
  </si>
  <si>
    <t>Min</t>
  </si>
  <si>
    <t>Max</t>
  </si>
  <si>
    <t>ESTADO DE SERGIPE</t>
  </si>
  <si>
    <t>Fonte: Escritório local da EMDAGRO em Aquidabã</t>
  </si>
  <si>
    <t>Elaboração e cálculos: EMDAGRO/ASPLAN</t>
  </si>
  <si>
    <t>HISTÓRICO DE PLUVIOSIDADE 2006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</si>
</sst>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_);_(* \(#,##0.0\);_(* \-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165" fontId="2" fillId="0" borderId="1" xfId="1" applyNumberFormat="1" applyFont="1" applyBorder="1" applyAlignment="1" applyProtection="1">
      <alignment horizontal="right" vertical="center"/>
      <protection locked="0"/>
    </xf>
    <xf numFmtId="165" fontId="2" fillId="2" borderId="1" xfId="1" applyNumberFormat="1" applyFont="1" applyFill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165" fontId="2" fillId="3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3" fillId="0" borderId="1" xfId="2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165" fontId="2" fillId="0" borderId="2" xfId="1" applyNumberFormat="1" applyFont="1" applyFill="1" applyBorder="1" applyAlignment="1" applyProtection="1"/>
    <xf numFmtId="165" fontId="2" fillId="4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10" fillId="0" borderId="1" xfId="1" applyNumberFormat="1" applyFont="1" applyFill="1" applyBorder="1" applyAlignment="1" applyProtection="1">
      <alignment horizontal="right" vertical="center"/>
      <protection locked="0"/>
    </xf>
    <xf numFmtId="165" fontId="4" fillId="4" borderId="1" xfId="0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11" fillId="3" borderId="0" xfId="0" applyNumberFormat="1" applyFont="1" applyFill="1" applyBorder="1" applyAlignment="1">
      <alignment vertical="center"/>
    </xf>
    <xf numFmtId="165" fontId="10" fillId="3" borderId="1" xfId="1" applyNumberFormat="1" applyFont="1" applyFill="1" applyBorder="1" applyAlignment="1" applyProtection="1">
      <alignment horizontal="center" vertical="center"/>
      <protection locked="0"/>
    </xf>
    <xf numFmtId="165" fontId="10" fillId="3" borderId="1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Município de Aquidabã </a:t>
            </a:r>
          </a:p>
          <a:p>
            <a:pPr>
              <a:defRPr sz="1200"/>
            </a:pPr>
            <a:r>
              <a:rPr lang="en-US" sz="1200"/>
              <a:t>Gráfico  01 - Pluviosidade Média Mensal - 2006 a 2021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Município de Aquidabã Gráfico 1 - Pluviosidade Média Mensal - 2006 a 2021</c:v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'MEDIA MENSAL'!$B$5:$M$5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'MEDIA MENSAL'!$B$24:$M$24</c:f>
              <c:numCache>
                <c:formatCode>0.0</c:formatCode>
                <c:ptCount val="12"/>
                <c:pt idx="0">
                  <c:v>41.944444444444443</c:v>
                </c:pt>
                <c:pt idx="1">
                  <c:v>61.844444444444449</c:v>
                </c:pt>
                <c:pt idx="2">
                  <c:v>97.85</c:v>
                </c:pt>
                <c:pt idx="3">
                  <c:v>147.57777777777778</c:v>
                </c:pt>
                <c:pt idx="4">
                  <c:v>256.4111111111111</c:v>
                </c:pt>
                <c:pt idx="5">
                  <c:v>199.42222222222225</c:v>
                </c:pt>
                <c:pt idx="6">
                  <c:v>206.37777777777779</c:v>
                </c:pt>
                <c:pt idx="7">
                  <c:v>124.05000000000001</c:v>
                </c:pt>
                <c:pt idx="8">
                  <c:v>76.566666666666663</c:v>
                </c:pt>
                <c:pt idx="9">
                  <c:v>58.772222222222226</c:v>
                </c:pt>
                <c:pt idx="10">
                  <c:v>28.311111111111114</c:v>
                </c:pt>
                <c:pt idx="11">
                  <c:v>45.666666666666664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AC-4E77-A425-97683A64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618048"/>
        <c:axId val="87356544"/>
        <c:axId val="0"/>
      </c:bar3DChart>
      <c:catAx>
        <c:axId val="8561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7356544"/>
        <c:crosses val="autoZero"/>
        <c:auto val="1"/>
        <c:lblAlgn val="ctr"/>
        <c:lblOffset val="100"/>
        <c:noMultiLvlLbl val="0"/>
      </c:catAx>
      <c:valAx>
        <c:axId val="873565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561804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Município de Aquidabã</a:t>
            </a:r>
          </a:p>
          <a:p>
            <a:pPr>
              <a:defRPr sz="1200"/>
            </a:pPr>
            <a:r>
              <a:rPr lang="en-US" sz="1200"/>
              <a:t> Gráfico 02 - Pluviosidade Média Acumulada Anual - 2006 a 2021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Município de Aquidabã Gráfico 2 - Pluviosidade Média Acumulada Anual - 2006 a 2021</c:v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2.0655820680152261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6C-4D0D-A700-8AC5AC9B69B0}"/>
                </c:ext>
              </c:extLst>
            </c:dLbl>
            <c:dLbl>
              <c:idx val="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6C-4D0D-A700-8AC5AC9B69B0}"/>
                </c:ext>
              </c:extLst>
            </c:dLbl>
            <c:dLbl>
              <c:idx val="4"/>
              <c:layout>
                <c:manualLayout>
                  <c:x val="-3.78685671193603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6C-4D0D-A700-8AC5AC9B69B0}"/>
                </c:ext>
              </c:extLst>
            </c:dLbl>
            <c:dLbl>
              <c:idx val="5"/>
              <c:layout>
                <c:manualLayout>
                  <c:x val="1.8590238612137034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6C-4D0D-A700-8AC5AC9B69B0}"/>
                </c:ext>
              </c:extLst>
            </c:dLbl>
            <c:dLbl>
              <c:idx val="8"/>
              <c:layout>
                <c:manualLayout>
                  <c:x val="1.6524656544121809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6C-4D0D-A700-8AC5AC9B6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2010</c:v>
              </c:pt>
              <c:pt idx="15">
                <c:v>2021</c:v>
              </c:pt>
            </c:numLit>
          </c:cat>
          <c:val>
            <c:numRef>
              <c:f>'MEDIA MENSAL'!$N$6:$N$21</c:f>
              <c:numCache>
                <c:formatCode>0.0</c:formatCode>
                <c:ptCount val="16"/>
                <c:pt idx="0">
                  <c:v>1479</c:v>
                </c:pt>
                <c:pt idx="1">
                  <c:v>1139.0999999999999</c:v>
                </c:pt>
                <c:pt idx="2">
                  <c:v>1314</c:v>
                </c:pt>
                <c:pt idx="3">
                  <c:v>1479</c:v>
                </c:pt>
                <c:pt idx="4">
                  <c:v>1371</c:v>
                </c:pt>
                <c:pt idx="5">
                  <c:v>1273</c:v>
                </c:pt>
                <c:pt idx="6">
                  <c:v>762</c:v>
                </c:pt>
                <c:pt idx="7">
                  <c:v>1147</c:v>
                </c:pt>
                <c:pt idx="8">
                  <c:v>1266</c:v>
                </c:pt>
                <c:pt idx="9">
                  <c:v>810</c:v>
                </c:pt>
                <c:pt idx="10">
                  <c:v>674</c:v>
                </c:pt>
                <c:pt idx="11">
                  <c:v>1484</c:v>
                </c:pt>
                <c:pt idx="12">
                  <c:v>2158</c:v>
                </c:pt>
                <c:pt idx="13">
                  <c:v>1154</c:v>
                </c:pt>
                <c:pt idx="14">
                  <c:v>1363</c:v>
                </c:pt>
                <c:pt idx="15">
                  <c:v>1576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A6C-4D0D-A700-8AC5AC9B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937024"/>
        <c:axId val="87938560"/>
        <c:axId val="0"/>
      </c:bar3DChart>
      <c:catAx>
        <c:axId val="879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7938560"/>
        <c:crosses val="autoZero"/>
        <c:auto val="1"/>
        <c:lblAlgn val="ctr"/>
        <c:lblOffset val="100"/>
        <c:noMultiLvlLbl val="0"/>
      </c:catAx>
      <c:valAx>
        <c:axId val="879385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/>
                </a:solidFill>
              </a:defRPr>
            </a:pPr>
            <a:endParaRPr lang="pt-BR"/>
          </a:p>
        </c:txPr>
        <c:crossAx val="8793702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Município de Aquidabã</a:t>
            </a:r>
          </a:p>
          <a:p>
            <a:pPr>
              <a:defRPr/>
            </a:pPr>
            <a:r>
              <a:rPr lang="pt-BR" sz="1100"/>
              <a:t>Gráfico 03 - Pluviosidade Acumulada Anual e Média do Período</a:t>
            </a:r>
            <a:r>
              <a:rPr lang="pt-BR" sz="1100" baseline="0"/>
              <a:t>2006 a 2021</a:t>
            </a:r>
            <a:endParaRPr lang="pt-BR" sz="11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Acumulado no ano</c:v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5"/>
          </c:marker>
          <c:dLbls>
            <c:dLbl>
              <c:idx val="0"/>
              <c:layout>
                <c:manualLayout>
                  <c:x val="-2.6936031696851576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0D-4D07-A4CC-ACD5EB6911DF}"/>
                </c:ext>
              </c:extLst>
            </c:dLbl>
            <c:dLbl>
              <c:idx val="3"/>
              <c:layout>
                <c:manualLayout>
                  <c:x val="-4.0404047545277363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0D-4D07-A4CC-ACD5EB6911DF}"/>
                </c:ext>
              </c:extLst>
            </c:dLbl>
            <c:dLbl>
              <c:idx val="4"/>
              <c:layout>
                <c:manualLayout>
                  <c:x val="-1.1223346540354824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0D-4D07-A4CC-ACD5EB6911DF}"/>
                </c:ext>
              </c:extLst>
            </c:dLbl>
            <c:dLbl>
              <c:idx val="8"/>
              <c:layout>
                <c:manualLayout>
                  <c:x val="-4.7138055469490257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0D-4D07-A4CC-ACD5EB6911DF}"/>
                </c:ext>
              </c:extLst>
            </c:dLbl>
            <c:dLbl>
              <c:idx val="9"/>
              <c:layout>
                <c:manualLayout>
                  <c:x val="-2.0202023772638682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0D-4D07-A4CC-ACD5EB6911DF}"/>
                </c:ext>
              </c:extLst>
            </c:dLbl>
            <c:dLbl>
              <c:idx val="15"/>
              <c:layout>
                <c:manualLayout>
                  <c:x val="-7.4074087166341923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0D-4D07-A4CC-ACD5EB6911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</c:numLit>
          </c:cat>
          <c:val>
            <c:numRef>
              <c:f>'[1]MEDIA MENSAL'!$N$6:$N$21</c:f>
              <c:numCache>
                <c:formatCode>General</c:formatCode>
                <c:ptCount val="16"/>
                <c:pt idx="0">
                  <c:v>1479</c:v>
                </c:pt>
                <c:pt idx="1">
                  <c:v>1139.0999999999999</c:v>
                </c:pt>
                <c:pt idx="2">
                  <c:v>1314</c:v>
                </c:pt>
                <c:pt idx="3">
                  <c:v>1479</c:v>
                </c:pt>
                <c:pt idx="4">
                  <c:v>1371</c:v>
                </c:pt>
                <c:pt idx="5">
                  <c:v>1273</c:v>
                </c:pt>
                <c:pt idx="6">
                  <c:v>762</c:v>
                </c:pt>
                <c:pt idx="7">
                  <c:v>1147</c:v>
                </c:pt>
                <c:pt idx="8">
                  <c:v>1266</c:v>
                </c:pt>
                <c:pt idx="9">
                  <c:v>810</c:v>
                </c:pt>
                <c:pt idx="10">
                  <c:v>674</c:v>
                </c:pt>
                <c:pt idx="11">
                  <c:v>1484</c:v>
                </c:pt>
                <c:pt idx="12">
                  <c:v>2158</c:v>
                </c:pt>
                <c:pt idx="13">
                  <c:v>0</c:v>
                </c:pt>
                <c:pt idx="14">
                  <c:v>0</c:v>
                </c:pt>
                <c:pt idx="15">
                  <c:v>1576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A0D-4D07-A4CC-ACD5EB6911DF}"/>
            </c:ext>
          </c:extLst>
        </c:ser>
        <c:ser>
          <c:idx val="2"/>
          <c:order val="1"/>
          <c:tx>
            <c:v>média do período</c:v>
          </c:tx>
          <c:spPr>
            <a:ln>
              <a:solidFill>
                <a:srgbClr val="FF0000"/>
              </a:solidFill>
            </a:ln>
          </c:spPr>
          <c:cat>
            <c:numLit>
              <c:formatCode>General</c:formatCode>
              <c:ptCount val="1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</c:numLit>
          </c:cat>
          <c:val>
            <c:numRef>
              <c:f>'[1]MEDIA MENSAL'!$R$6:$R$21</c:f>
              <c:numCache>
                <c:formatCode>General</c:formatCode>
                <c:ptCount val="16"/>
                <c:pt idx="0">
                  <c:v>1280.9000000000001</c:v>
                </c:pt>
                <c:pt idx="1">
                  <c:v>1280.9000000000001</c:v>
                </c:pt>
                <c:pt idx="2">
                  <c:v>1280.9000000000001</c:v>
                </c:pt>
                <c:pt idx="3">
                  <c:v>1280.9000000000001</c:v>
                </c:pt>
                <c:pt idx="4">
                  <c:v>1280.9000000000001</c:v>
                </c:pt>
                <c:pt idx="5">
                  <c:v>1280.9000000000001</c:v>
                </c:pt>
                <c:pt idx="6">
                  <c:v>1280.9000000000001</c:v>
                </c:pt>
                <c:pt idx="7">
                  <c:v>1280.9000000000001</c:v>
                </c:pt>
                <c:pt idx="8">
                  <c:v>1280.9000000000001</c:v>
                </c:pt>
                <c:pt idx="9">
                  <c:v>1280.9000000000001</c:v>
                </c:pt>
                <c:pt idx="10">
                  <c:v>1280.9000000000001</c:v>
                </c:pt>
                <c:pt idx="11">
                  <c:v>1280.9000000000001</c:v>
                </c:pt>
                <c:pt idx="12">
                  <c:v>1280.9000000000001</c:v>
                </c:pt>
                <c:pt idx="13">
                  <c:v>1280.9000000000001</c:v>
                </c:pt>
                <c:pt idx="14">
                  <c:v>1280.9000000000001</c:v>
                </c:pt>
                <c:pt idx="15">
                  <c:v>1280.9000000000001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A0D-4D07-A4CC-ACD5EB69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79520"/>
        <c:axId val="87981056"/>
      </c:lineChart>
      <c:catAx>
        <c:axId val="879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7981056"/>
        <c:crosses val="autoZero"/>
        <c:auto val="1"/>
        <c:lblAlgn val="ctr"/>
        <c:lblOffset val="100"/>
        <c:noMultiLvlLbl val="0"/>
      </c:catAx>
      <c:valAx>
        <c:axId val="8798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797952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121920</xdr:rowOff>
    </xdr:from>
    <xdr:to>
      <xdr:col>17</xdr:col>
      <xdr:colOff>0</xdr:colOff>
      <xdr:row>59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75C15BDF-7E19-4F31-9962-A0507C3CB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64</xdr:row>
      <xdr:rowOff>129540</xdr:rowOff>
    </xdr:from>
    <xdr:to>
      <xdr:col>16</xdr:col>
      <xdr:colOff>350520</xdr:colOff>
      <xdr:row>81</xdr:row>
      <xdr:rowOff>89535</xdr:rowOff>
    </xdr:to>
    <xdr:graphicFrame macro="">
      <xdr:nvGraphicFramePr>
        <xdr:cNvPr id="10" name="Gráfico 9">
          <a:extLst>
            <a:ext uri="{FF2B5EF4-FFF2-40B4-BE49-F238E27FC236}">
              <a16:creationId xmlns="" xmlns:a16="http://schemas.microsoft.com/office/drawing/2014/main" id="{47272823-AE62-4311-B39F-B0F8E75A5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91</xdr:row>
      <xdr:rowOff>152400</xdr:rowOff>
    </xdr:from>
    <xdr:to>
      <xdr:col>16</xdr:col>
      <xdr:colOff>342900</xdr:colOff>
      <xdr:row>108</xdr:row>
      <xdr:rowOff>120015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A891EA27-8BFE-4BA8-A2C1-350C8C7E7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ls/Downloads/AQUIDAB&#195;%20-%20Hist&#243;rico%20de%20Pluviosidade%202006%20a202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 MENSAL"/>
    </sheetNames>
    <sheetDataSet>
      <sheetData sheetId="0">
        <row r="6">
          <cell r="N6">
            <v>1479</v>
          </cell>
          <cell r="R6">
            <v>1280.9000000000001</v>
          </cell>
        </row>
        <row r="7">
          <cell r="N7">
            <v>1139.0999999999999</v>
          </cell>
          <cell r="R7">
            <v>1280.9000000000001</v>
          </cell>
        </row>
        <row r="8">
          <cell r="N8">
            <v>1314</v>
          </cell>
          <cell r="R8">
            <v>1280.9000000000001</v>
          </cell>
        </row>
        <row r="9">
          <cell r="N9">
            <v>1479</v>
          </cell>
          <cell r="R9">
            <v>1280.9000000000001</v>
          </cell>
        </row>
        <row r="10">
          <cell r="N10">
            <v>1371</v>
          </cell>
          <cell r="R10">
            <v>1280.9000000000001</v>
          </cell>
        </row>
        <row r="11">
          <cell r="N11">
            <v>1273</v>
          </cell>
          <cell r="R11">
            <v>1280.9000000000001</v>
          </cell>
        </row>
        <row r="12">
          <cell r="N12">
            <v>762</v>
          </cell>
          <cell r="R12">
            <v>1280.9000000000001</v>
          </cell>
        </row>
        <row r="13">
          <cell r="N13">
            <v>1147</v>
          </cell>
          <cell r="R13">
            <v>1280.9000000000001</v>
          </cell>
        </row>
        <row r="14">
          <cell r="N14">
            <v>1266</v>
          </cell>
          <cell r="R14">
            <v>1280.9000000000001</v>
          </cell>
        </row>
        <row r="15">
          <cell r="N15">
            <v>810</v>
          </cell>
          <cell r="R15">
            <v>1280.9000000000001</v>
          </cell>
        </row>
        <row r="16">
          <cell r="N16">
            <v>674</v>
          </cell>
          <cell r="R16">
            <v>1280.9000000000001</v>
          </cell>
        </row>
        <row r="17">
          <cell r="N17">
            <v>1484</v>
          </cell>
          <cell r="R17">
            <v>1280.9000000000001</v>
          </cell>
        </row>
        <row r="18">
          <cell r="N18">
            <v>2158</v>
          </cell>
          <cell r="R18">
            <v>1280.9000000000001</v>
          </cell>
        </row>
        <row r="19">
          <cell r="N19">
            <v>0</v>
          </cell>
          <cell r="R19">
            <v>1280.9000000000001</v>
          </cell>
        </row>
        <row r="20">
          <cell r="N20">
            <v>0</v>
          </cell>
          <cell r="R20">
            <v>1280.9000000000001</v>
          </cell>
        </row>
        <row r="21">
          <cell r="N21">
            <v>1576</v>
          </cell>
          <cell r="R21">
            <v>1280.9000000000001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tabSelected="1" zoomScaleNormal="100" zoomScaleSheetLayoutView="100" workbookViewId="0">
      <selection activeCell="R11" sqref="R11"/>
    </sheetView>
  </sheetViews>
  <sheetFormatPr defaultColWidth="8.85546875" defaultRowHeight="12.75" x14ac:dyDescent="0.25"/>
  <cols>
    <col min="1" max="1" width="6.7109375" style="9" bestFit="1" customWidth="1"/>
    <col min="2" max="11" width="5.42578125" style="9" bestFit="1" customWidth="1"/>
    <col min="12" max="12" width="6.85546875" style="9" customWidth="1"/>
    <col min="13" max="13" width="5.5703125" style="9" customWidth="1"/>
    <col min="14" max="14" width="6.42578125" style="9" bestFit="1" customWidth="1"/>
    <col min="15" max="15" width="7.140625" style="9" bestFit="1" customWidth="1"/>
    <col min="16" max="16" width="5.28515625" style="9" bestFit="1" customWidth="1"/>
    <col min="17" max="17" width="5.5703125" style="9" bestFit="1" customWidth="1"/>
    <col min="18" max="16384" width="8.85546875" style="9"/>
  </cols>
  <sheetData>
    <row r="1" spans="1:17" ht="13.9" x14ac:dyDescent="0.3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5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13.9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25">
      <c r="A5" s="10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2" t="s">
        <v>14</v>
      </c>
      <c r="O5" s="12" t="s">
        <v>15</v>
      </c>
      <c r="P5" s="12" t="s">
        <v>16</v>
      </c>
      <c r="Q5" s="12" t="s">
        <v>17</v>
      </c>
    </row>
    <row r="6" spans="1:17" ht="13.9" x14ac:dyDescent="0.3">
      <c r="A6" s="13">
        <v>2006</v>
      </c>
      <c r="B6" s="2">
        <v>0</v>
      </c>
      <c r="C6" s="2">
        <v>7</v>
      </c>
      <c r="D6" s="2">
        <v>53</v>
      </c>
      <c r="E6" s="2">
        <v>151</v>
      </c>
      <c r="F6" s="2">
        <v>342</v>
      </c>
      <c r="G6" s="2">
        <v>287</v>
      </c>
      <c r="H6" s="2">
        <v>230</v>
      </c>
      <c r="I6" s="2">
        <v>77</v>
      </c>
      <c r="J6" s="2">
        <v>164</v>
      </c>
      <c r="K6" s="2">
        <v>118</v>
      </c>
      <c r="L6" s="2">
        <v>31</v>
      </c>
      <c r="M6" s="2">
        <v>19</v>
      </c>
      <c r="N6" s="3">
        <f t="shared" ref="N6:N20" si="0">SUM(B6:M6)</f>
        <v>1479</v>
      </c>
      <c r="O6" s="3">
        <f>AVERAGE(B6:M6)</f>
        <v>123.25</v>
      </c>
      <c r="P6" s="3">
        <f t="shared" ref="P6:P16" si="1">MIN(B6:M6)</f>
        <v>0</v>
      </c>
      <c r="Q6" s="3">
        <f t="shared" ref="Q6:Q20" si="2">MAX(B6:M6)</f>
        <v>342</v>
      </c>
    </row>
    <row r="7" spans="1:17" ht="13.9" x14ac:dyDescent="0.3">
      <c r="A7" s="13">
        <v>2007</v>
      </c>
      <c r="B7" s="4">
        <v>0</v>
      </c>
      <c r="C7" s="4">
        <v>94.2</v>
      </c>
      <c r="D7" s="4">
        <v>84.3</v>
      </c>
      <c r="E7" s="4">
        <v>170.5</v>
      </c>
      <c r="F7" s="4">
        <v>359.5</v>
      </c>
      <c r="G7" s="4">
        <v>22.3</v>
      </c>
      <c r="H7" s="4">
        <v>120.3</v>
      </c>
      <c r="I7" s="4">
        <v>184</v>
      </c>
      <c r="J7" s="4">
        <v>84</v>
      </c>
      <c r="K7" s="4">
        <v>15</v>
      </c>
      <c r="L7" s="4">
        <v>0</v>
      </c>
      <c r="M7" s="4">
        <v>5</v>
      </c>
      <c r="N7" s="3">
        <f t="shared" si="0"/>
        <v>1139.0999999999999</v>
      </c>
      <c r="O7" s="3">
        <f t="shared" ref="O7:O20" si="3">AVERAGE(B7:M7)</f>
        <v>94.924999999999997</v>
      </c>
      <c r="P7" s="3">
        <f t="shared" si="1"/>
        <v>0</v>
      </c>
      <c r="Q7" s="3">
        <f t="shared" si="2"/>
        <v>359.5</v>
      </c>
    </row>
    <row r="8" spans="1:17" ht="13.9" x14ac:dyDescent="0.3">
      <c r="A8" s="13">
        <v>2008</v>
      </c>
      <c r="B8" s="5">
        <v>48</v>
      </c>
      <c r="C8" s="5">
        <v>117</v>
      </c>
      <c r="D8" s="5">
        <v>242</v>
      </c>
      <c r="E8" s="5">
        <v>175</v>
      </c>
      <c r="F8" s="5">
        <v>258</v>
      </c>
      <c r="G8" s="5">
        <v>96</v>
      </c>
      <c r="H8" s="5">
        <v>178</v>
      </c>
      <c r="I8" s="5">
        <v>104</v>
      </c>
      <c r="J8" s="5">
        <v>40</v>
      </c>
      <c r="K8" s="5">
        <v>20</v>
      </c>
      <c r="L8" s="5">
        <v>0</v>
      </c>
      <c r="M8" s="5">
        <v>36</v>
      </c>
      <c r="N8" s="3">
        <f t="shared" si="0"/>
        <v>1314</v>
      </c>
      <c r="O8" s="3">
        <f t="shared" si="3"/>
        <v>109.5</v>
      </c>
      <c r="P8" s="3">
        <f t="shared" si="1"/>
        <v>0</v>
      </c>
      <c r="Q8" s="3">
        <f t="shared" si="2"/>
        <v>258</v>
      </c>
    </row>
    <row r="9" spans="1:17" ht="13.9" x14ac:dyDescent="0.3">
      <c r="A9" s="13">
        <v>2009</v>
      </c>
      <c r="B9" s="4">
        <v>18</v>
      </c>
      <c r="C9" s="4">
        <v>131</v>
      </c>
      <c r="D9" s="4">
        <v>13</v>
      </c>
      <c r="E9" s="4">
        <v>84</v>
      </c>
      <c r="F9" s="4">
        <v>490</v>
      </c>
      <c r="G9" s="4">
        <v>235</v>
      </c>
      <c r="H9" s="4">
        <v>166</v>
      </c>
      <c r="I9" s="4">
        <v>207</v>
      </c>
      <c r="J9" s="4">
        <v>55</v>
      </c>
      <c r="K9" s="4">
        <v>15</v>
      </c>
      <c r="L9" s="4">
        <v>0</v>
      </c>
      <c r="M9" s="4">
        <v>65</v>
      </c>
      <c r="N9" s="3">
        <f>SUM(B9:M9)</f>
        <v>1479</v>
      </c>
      <c r="O9" s="3">
        <f t="shared" si="3"/>
        <v>123.25</v>
      </c>
      <c r="P9" s="3">
        <f t="shared" si="1"/>
        <v>0</v>
      </c>
      <c r="Q9" s="3">
        <f t="shared" si="2"/>
        <v>490</v>
      </c>
    </row>
    <row r="10" spans="1:17" ht="13.9" x14ac:dyDescent="0.3">
      <c r="A10" s="13">
        <v>2010</v>
      </c>
      <c r="B10" s="4">
        <v>40</v>
      </c>
      <c r="C10" s="4">
        <v>63</v>
      </c>
      <c r="D10" s="4">
        <v>118</v>
      </c>
      <c r="E10" s="4">
        <v>178</v>
      </c>
      <c r="F10" s="4">
        <v>140</v>
      </c>
      <c r="G10" s="4">
        <v>268</v>
      </c>
      <c r="H10" s="4">
        <v>219</v>
      </c>
      <c r="I10" s="4">
        <v>100</v>
      </c>
      <c r="J10" s="4">
        <v>156</v>
      </c>
      <c r="K10" s="4">
        <v>39</v>
      </c>
      <c r="L10" s="4">
        <v>0</v>
      </c>
      <c r="M10" s="4">
        <v>50</v>
      </c>
      <c r="N10" s="3">
        <f t="shared" si="0"/>
        <v>1371</v>
      </c>
      <c r="O10" s="3">
        <f t="shared" si="3"/>
        <v>114.25</v>
      </c>
      <c r="P10" s="3">
        <f t="shared" si="1"/>
        <v>0</v>
      </c>
      <c r="Q10" s="3">
        <f t="shared" si="2"/>
        <v>268</v>
      </c>
    </row>
    <row r="11" spans="1:17" ht="13.9" x14ac:dyDescent="0.3">
      <c r="A11" s="13">
        <v>2011</v>
      </c>
      <c r="B11" s="5">
        <v>46</v>
      </c>
      <c r="C11" s="5">
        <v>103</v>
      </c>
      <c r="D11" s="5">
        <v>34</v>
      </c>
      <c r="E11" s="5">
        <v>250</v>
      </c>
      <c r="F11" s="5">
        <v>195</v>
      </c>
      <c r="G11" s="5">
        <v>72</v>
      </c>
      <c r="H11" s="5">
        <v>219</v>
      </c>
      <c r="I11" s="5">
        <v>87</v>
      </c>
      <c r="J11" s="6">
        <v>100</v>
      </c>
      <c r="K11" s="5">
        <v>70</v>
      </c>
      <c r="L11" s="5">
        <v>87</v>
      </c>
      <c r="M11" s="5">
        <v>10</v>
      </c>
      <c r="N11" s="3">
        <f>SUM(B11:M11)</f>
        <v>1273</v>
      </c>
      <c r="O11" s="3">
        <f>AVERAGE(B11:M11)</f>
        <v>106.08333333333333</v>
      </c>
      <c r="P11" s="3">
        <f>MIN(B11:M11)</f>
        <v>10</v>
      </c>
      <c r="Q11" s="3">
        <f>MAX(B11:M11)</f>
        <v>250</v>
      </c>
    </row>
    <row r="12" spans="1:17" ht="13.9" x14ac:dyDescent="0.3">
      <c r="A12" s="13">
        <v>2012</v>
      </c>
      <c r="B12" s="5">
        <v>27</v>
      </c>
      <c r="C12" s="5">
        <v>107</v>
      </c>
      <c r="D12" s="5">
        <v>37</v>
      </c>
      <c r="E12" s="5">
        <v>22</v>
      </c>
      <c r="F12" s="5">
        <v>71</v>
      </c>
      <c r="G12" s="5">
        <v>103</v>
      </c>
      <c r="H12" s="5">
        <v>170</v>
      </c>
      <c r="I12" s="5">
        <v>114</v>
      </c>
      <c r="J12" s="6">
        <v>61</v>
      </c>
      <c r="K12" s="5">
        <v>37</v>
      </c>
      <c r="L12" s="5">
        <v>4</v>
      </c>
      <c r="M12" s="5">
        <v>9</v>
      </c>
      <c r="N12" s="3">
        <f t="shared" si="0"/>
        <v>762</v>
      </c>
      <c r="O12" s="3">
        <f t="shared" si="3"/>
        <v>63.5</v>
      </c>
      <c r="P12" s="3">
        <f t="shared" si="1"/>
        <v>4</v>
      </c>
      <c r="Q12" s="3">
        <f t="shared" si="2"/>
        <v>170</v>
      </c>
    </row>
    <row r="13" spans="1:17" ht="13.9" x14ac:dyDescent="0.3">
      <c r="A13" s="13">
        <v>2013</v>
      </c>
      <c r="B13" s="2">
        <v>13</v>
      </c>
      <c r="C13" s="2">
        <v>16</v>
      </c>
      <c r="D13" s="2">
        <v>22</v>
      </c>
      <c r="E13" s="2">
        <v>151</v>
      </c>
      <c r="F13" s="2">
        <v>155</v>
      </c>
      <c r="G13" s="2">
        <v>111</v>
      </c>
      <c r="H13" s="2">
        <v>235</v>
      </c>
      <c r="I13" s="2">
        <v>117</v>
      </c>
      <c r="J13" s="2">
        <v>49</v>
      </c>
      <c r="K13" s="2">
        <v>231</v>
      </c>
      <c r="L13" s="2">
        <v>9</v>
      </c>
      <c r="M13" s="2">
        <v>38</v>
      </c>
      <c r="N13" s="3">
        <f t="shared" si="0"/>
        <v>1147</v>
      </c>
      <c r="O13" s="3">
        <f t="shared" si="3"/>
        <v>95.583333333333329</v>
      </c>
      <c r="P13" s="3">
        <f t="shared" si="1"/>
        <v>9</v>
      </c>
      <c r="Q13" s="3">
        <f t="shared" si="2"/>
        <v>235</v>
      </c>
    </row>
    <row r="14" spans="1:17" ht="13.9" x14ac:dyDescent="0.3">
      <c r="A14" s="13">
        <v>2014</v>
      </c>
      <c r="B14" s="5">
        <v>9</v>
      </c>
      <c r="C14" s="5">
        <v>45</v>
      </c>
      <c r="D14" s="5">
        <v>76</v>
      </c>
      <c r="E14" s="5">
        <v>167</v>
      </c>
      <c r="F14" s="5">
        <v>190</v>
      </c>
      <c r="G14" s="5">
        <v>150</v>
      </c>
      <c r="H14" s="5">
        <v>199</v>
      </c>
      <c r="I14" s="5">
        <v>114</v>
      </c>
      <c r="J14" s="5">
        <v>89</v>
      </c>
      <c r="K14" s="5">
        <v>145</v>
      </c>
      <c r="L14" s="5">
        <v>82</v>
      </c>
      <c r="M14" s="5">
        <v>0</v>
      </c>
      <c r="N14" s="3">
        <f t="shared" si="0"/>
        <v>1266</v>
      </c>
      <c r="O14" s="3">
        <f t="shared" si="3"/>
        <v>105.5</v>
      </c>
      <c r="P14" s="3">
        <f t="shared" si="1"/>
        <v>0</v>
      </c>
      <c r="Q14" s="3">
        <f t="shared" si="2"/>
        <v>199</v>
      </c>
    </row>
    <row r="15" spans="1:17" ht="13.9" x14ac:dyDescent="0.3">
      <c r="A15" s="13">
        <v>2015</v>
      </c>
      <c r="B15" s="5">
        <v>9</v>
      </c>
      <c r="C15" s="5">
        <v>35</v>
      </c>
      <c r="D15" s="5">
        <v>50</v>
      </c>
      <c r="E15" s="5">
        <v>67</v>
      </c>
      <c r="F15" s="5">
        <v>144</v>
      </c>
      <c r="G15" s="5">
        <v>246</v>
      </c>
      <c r="H15" s="5">
        <v>127</v>
      </c>
      <c r="I15" s="5">
        <v>57</v>
      </c>
      <c r="J15" s="5">
        <v>29</v>
      </c>
      <c r="K15" s="5">
        <v>40</v>
      </c>
      <c r="L15" s="5">
        <v>0</v>
      </c>
      <c r="M15" s="5">
        <v>6</v>
      </c>
      <c r="N15" s="3">
        <f t="shared" si="0"/>
        <v>810</v>
      </c>
      <c r="O15" s="3">
        <f t="shared" si="3"/>
        <v>67.5</v>
      </c>
      <c r="P15" s="3">
        <f t="shared" si="1"/>
        <v>0</v>
      </c>
      <c r="Q15" s="3">
        <f t="shared" si="2"/>
        <v>246</v>
      </c>
    </row>
    <row r="16" spans="1:17" ht="13.9" x14ac:dyDescent="0.3">
      <c r="A16" s="13">
        <v>2016</v>
      </c>
      <c r="B16" s="14">
        <v>73</v>
      </c>
      <c r="C16" s="14">
        <v>20</v>
      </c>
      <c r="D16" s="14">
        <v>48</v>
      </c>
      <c r="E16" s="14">
        <v>71</v>
      </c>
      <c r="F16" s="14">
        <v>140</v>
      </c>
      <c r="G16" s="14">
        <v>82</v>
      </c>
      <c r="H16" s="14">
        <v>93</v>
      </c>
      <c r="I16" s="14">
        <v>59</v>
      </c>
      <c r="J16" s="15">
        <v>35</v>
      </c>
      <c r="K16" s="14">
        <v>32</v>
      </c>
      <c r="L16" s="14">
        <v>0</v>
      </c>
      <c r="M16" s="16">
        <v>21</v>
      </c>
      <c r="N16" s="17">
        <f t="shared" si="0"/>
        <v>674</v>
      </c>
      <c r="O16" s="17">
        <f t="shared" si="3"/>
        <v>56.166666666666664</v>
      </c>
      <c r="P16" s="17">
        <f t="shared" si="1"/>
        <v>0</v>
      </c>
      <c r="Q16" s="17">
        <f t="shared" si="2"/>
        <v>140</v>
      </c>
    </row>
    <row r="17" spans="1:17" ht="13.9" x14ac:dyDescent="0.3">
      <c r="A17" s="13">
        <v>2017</v>
      </c>
      <c r="B17" s="21">
        <f>B15+B16</f>
        <v>82</v>
      </c>
      <c r="C17" s="21">
        <f t="shared" ref="C17:M18" si="4">C15+C16</f>
        <v>55</v>
      </c>
      <c r="D17" s="21">
        <f t="shared" si="4"/>
        <v>98</v>
      </c>
      <c r="E17" s="21">
        <f t="shared" si="4"/>
        <v>138</v>
      </c>
      <c r="F17" s="21">
        <f>F15+F16</f>
        <v>284</v>
      </c>
      <c r="G17" s="21">
        <f t="shared" si="4"/>
        <v>328</v>
      </c>
      <c r="H17" s="21">
        <f t="shared" si="4"/>
        <v>220</v>
      </c>
      <c r="I17" s="21">
        <f t="shared" si="4"/>
        <v>116</v>
      </c>
      <c r="J17" s="21">
        <f t="shared" si="4"/>
        <v>64</v>
      </c>
      <c r="K17" s="21">
        <f t="shared" si="4"/>
        <v>72</v>
      </c>
      <c r="L17" s="21">
        <f t="shared" si="4"/>
        <v>0</v>
      </c>
      <c r="M17" s="21">
        <f t="shared" si="4"/>
        <v>27</v>
      </c>
      <c r="N17" s="17">
        <f t="shared" si="0"/>
        <v>1484</v>
      </c>
      <c r="O17" s="17">
        <f t="shared" si="3"/>
        <v>123.66666666666667</v>
      </c>
      <c r="P17" s="17">
        <f>MIN(B17:M17)</f>
        <v>0</v>
      </c>
      <c r="Q17" s="17">
        <f t="shared" si="2"/>
        <v>328</v>
      </c>
    </row>
    <row r="18" spans="1:17" ht="13.9" x14ac:dyDescent="0.3">
      <c r="A18" s="13">
        <v>2018</v>
      </c>
      <c r="B18" s="21">
        <f>B16+B17</f>
        <v>155</v>
      </c>
      <c r="C18" s="21">
        <f t="shared" si="4"/>
        <v>75</v>
      </c>
      <c r="D18" s="21">
        <f t="shared" si="4"/>
        <v>146</v>
      </c>
      <c r="E18" s="21">
        <f t="shared" si="4"/>
        <v>209</v>
      </c>
      <c r="F18" s="21">
        <f>F16+F17</f>
        <v>424</v>
      </c>
      <c r="G18" s="21">
        <f t="shared" si="4"/>
        <v>410</v>
      </c>
      <c r="H18" s="21">
        <f t="shared" si="4"/>
        <v>313</v>
      </c>
      <c r="I18" s="21">
        <f t="shared" si="4"/>
        <v>175</v>
      </c>
      <c r="J18" s="21">
        <f t="shared" si="4"/>
        <v>99</v>
      </c>
      <c r="K18" s="21">
        <f t="shared" si="4"/>
        <v>104</v>
      </c>
      <c r="L18" s="21">
        <f t="shared" si="4"/>
        <v>0</v>
      </c>
      <c r="M18" s="21">
        <f t="shared" si="4"/>
        <v>48</v>
      </c>
      <c r="N18" s="17">
        <f t="shared" si="0"/>
        <v>2158</v>
      </c>
      <c r="O18" s="17">
        <f t="shared" si="3"/>
        <v>179.83333333333334</v>
      </c>
      <c r="P18" s="17">
        <f>MIN(B18:M18)</f>
        <v>0</v>
      </c>
      <c r="Q18" s="17">
        <f t="shared" si="2"/>
        <v>424</v>
      </c>
    </row>
    <row r="19" spans="1:17" x14ac:dyDescent="0.25">
      <c r="A19" s="13">
        <v>2019</v>
      </c>
      <c r="B19" s="18">
        <v>39</v>
      </c>
      <c r="C19" s="18">
        <v>8</v>
      </c>
      <c r="D19" s="18">
        <v>144</v>
      </c>
      <c r="E19" s="18">
        <v>66</v>
      </c>
      <c r="F19" s="18">
        <v>134</v>
      </c>
      <c r="G19" s="18">
        <v>198</v>
      </c>
      <c r="H19" s="18">
        <v>347</v>
      </c>
      <c r="I19" s="18">
        <v>119</v>
      </c>
      <c r="J19" s="18">
        <v>59</v>
      </c>
      <c r="K19" s="18">
        <v>10</v>
      </c>
      <c r="L19" s="18">
        <v>0</v>
      </c>
      <c r="M19" s="18">
        <v>30</v>
      </c>
      <c r="N19" s="17">
        <f t="shared" si="0"/>
        <v>1154</v>
      </c>
      <c r="O19" s="17">
        <f t="shared" si="3"/>
        <v>96.166666666666671</v>
      </c>
      <c r="P19" s="17">
        <f>MIN(B19:M19)</f>
        <v>0</v>
      </c>
      <c r="Q19" s="17">
        <f t="shared" si="2"/>
        <v>347</v>
      </c>
    </row>
    <row r="20" spans="1:17" x14ac:dyDescent="0.25">
      <c r="A20" s="13">
        <v>2020</v>
      </c>
      <c r="B20" s="24">
        <v>60</v>
      </c>
      <c r="C20" s="24">
        <v>130</v>
      </c>
      <c r="D20" s="24">
        <v>142</v>
      </c>
      <c r="E20" s="24">
        <v>173</v>
      </c>
      <c r="F20" s="24">
        <v>215</v>
      </c>
      <c r="G20" s="24">
        <v>247</v>
      </c>
      <c r="H20" s="24">
        <v>222</v>
      </c>
      <c r="I20" s="24">
        <v>91</v>
      </c>
      <c r="J20" s="24">
        <v>36</v>
      </c>
      <c r="K20" s="24">
        <v>5</v>
      </c>
      <c r="L20" s="24">
        <v>34</v>
      </c>
      <c r="M20" s="24">
        <v>8</v>
      </c>
      <c r="N20" s="17">
        <f t="shared" si="0"/>
        <v>1363</v>
      </c>
      <c r="O20" s="17">
        <f t="shared" si="3"/>
        <v>113.58333333333333</v>
      </c>
      <c r="P20" s="17">
        <f>MIN(B20:M20)</f>
        <v>5</v>
      </c>
      <c r="Q20" s="17">
        <f t="shared" si="2"/>
        <v>247</v>
      </c>
    </row>
    <row r="21" spans="1:17" x14ac:dyDescent="0.25">
      <c r="A21" s="13">
        <v>2021</v>
      </c>
      <c r="B21" s="7">
        <v>28</v>
      </c>
      <c r="C21" s="7">
        <v>6</v>
      </c>
      <c r="D21" s="7">
        <v>95</v>
      </c>
      <c r="E21" s="7">
        <v>199</v>
      </c>
      <c r="F21" s="7">
        <v>287</v>
      </c>
      <c r="G21" s="7">
        <v>146</v>
      </c>
      <c r="H21" s="7">
        <v>175</v>
      </c>
      <c r="I21" s="7">
        <v>128</v>
      </c>
      <c r="J21" s="7">
        <v>78</v>
      </c>
      <c r="K21" s="7">
        <v>77</v>
      </c>
      <c r="L21" s="7">
        <v>78</v>
      </c>
      <c r="M21" s="7">
        <v>279</v>
      </c>
      <c r="N21" s="22">
        <f t="shared" ref="N21:N22" si="5">SUM(B21:M21)</f>
        <v>1576</v>
      </c>
      <c r="O21" s="22">
        <f t="shared" ref="O21:O22" si="6">AVERAGE(B21:M21)</f>
        <v>131.33333333333334</v>
      </c>
      <c r="P21" s="22">
        <f t="shared" ref="P21:P22" si="7">MIN(B21:M21)</f>
        <v>6</v>
      </c>
      <c r="Q21" s="22">
        <f>MAX(B21:M21)</f>
        <v>287</v>
      </c>
    </row>
    <row r="22" spans="1:17" x14ac:dyDescent="0.25">
      <c r="A22" s="13">
        <v>2022</v>
      </c>
      <c r="B22" s="25">
        <v>54</v>
      </c>
      <c r="C22" s="25">
        <v>0</v>
      </c>
      <c r="D22" s="25">
        <v>232</v>
      </c>
      <c r="E22" s="25">
        <v>236</v>
      </c>
      <c r="F22" s="25">
        <v>618</v>
      </c>
      <c r="G22" s="25">
        <v>400</v>
      </c>
      <c r="H22" s="25">
        <v>382</v>
      </c>
      <c r="I22" s="25">
        <v>331</v>
      </c>
      <c r="J22" s="25">
        <v>131</v>
      </c>
      <c r="K22" s="25">
        <v>18</v>
      </c>
      <c r="L22" s="25">
        <v>172</v>
      </c>
      <c r="M22" s="25">
        <v>129</v>
      </c>
      <c r="N22" s="22">
        <f t="shared" si="5"/>
        <v>2703</v>
      </c>
      <c r="O22" s="22">
        <f t="shared" si="6"/>
        <v>225.25</v>
      </c>
      <c r="P22" s="22">
        <f t="shared" si="7"/>
        <v>0</v>
      </c>
      <c r="Q22" s="22">
        <f>MAX(B22:M22)</f>
        <v>618</v>
      </c>
    </row>
    <row r="23" spans="1:17" x14ac:dyDescent="0.25">
      <c r="A23" s="13">
        <v>2023</v>
      </c>
      <c r="B23" s="29">
        <v>54</v>
      </c>
      <c r="C23" s="29">
        <v>101</v>
      </c>
      <c r="D23" s="29">
        <v>127</v>
      </c>
      <c r="E23" s="29">
        <v>148.9</v>
      </c>
      <c r="F23" s="29">
        <v>168.9</v>
      </c>
      <c r="G23" s="29">
        <v>188.3</v>
      </c>
      <c r="H23" s="29">
        <v>99.5</v>
      </c>
      <c r="I23" s="29">
        <v>52.9</v>
      </c>
      <c r="J23" s="29">
        <v>49.2</v>
      </c>
      <c r="K23" s="29">
        <v>9.9</v>
      </c>
      <c r="L23" s="29">
        <v>12.6</v>
      </c>
      <c r="M23" s="30">
        <v>42</v>
      </c>
      <c r="N23" s="22">
        <v>1054.2</v>
      </c>
      <c r="O23" s="22">
        <v>87.9</v>
      </c>
      <c r="P23" s="22">
        <v>9.9</v>
      </c>
      <c r="Q23" s="22">
        <v>188.3</v>
      </c>
    </row>
    <row r="24" spans="1:17" x14ac:dyDescent="0.25">
      <c r="A24" s="19" t="s">
        <v>15</v>
      </c>
      <c r="B24" s="20">
        <f>AVERAGE(B6:B23)</f>
        <v>41.944444444444443</v>
      </c>
      <c r="C24" s="20">
        <f t="shared" ref="C24:M24" si="8">AVERAGE(C6:C23)</f>
        <v>61.844444444444449</v>
      </c>
      <c r="D24" s="20">
        <f t="shared" si="8"/>
        <v>97.85</v>
      </c>
      <c r="E24" s="20">
        <f t="shared" si="8"/>
        <v>147.57777777777778</v>
      </c>
      <c r="F24" s="20">
        <f t="shared" si="8"/>
        <v>256.4111111111111</v>
      </c>
      <c r="G24" s="20">
        <f t="shared" si="8"/>
        <v>199.42222222222225</v>
      </c>
      <c r="H24" s="20">
        <f t="shared" si="8"/>
        <v>206.37777777777779</v>
      </c>
      <c r="I24" s="20">
        <f t="shared" si="8"/>
        <v>124.05000000000001</v>
      </c>
      <c r="J24" s="20">
        <f t="shared" si="8"/>
        <v>76.566666666666663</v>
      </c>
      <c r="K24" s="20">
        <f t="shared" si="8"/>
        <v>58.772222222222226</v>
      </c>
      <c r="L24" s="20">
        <f t="shared" si="8"/>
        <v>28.311111111111114</v>
      </c>
      <c r="M24" s="20">
        <f t="shared" si="8"/>
        <v>45.666666666666664</v>
      </c>
      <c r="N24" s="26">
        <v>1361.9</v>
      </c>
      <c r="O24" s="26">
        <v>113.5</v>
      </c>
      <c r="P24" s="26">
        <v>2</v>
      </c>
      <c r="Q24" s="26">
        <v>306.39999999999998</v>
      </c>
    </row>
    <row r="25" spans="1:17" x14ac:dyDescent="0.25">
      <c r="A25" s="9" t="s">
        <v>19</v>
      </c>
      <c r="N25" s="27"/>
      <c r="O25" s="27"/>
    </row>
    <row r="26" spans="1:17" x14ac:dyDescent="0.25">
      <c r="A26" s="9" t="s">
        <v>20</v>
      </c>
      <c r="N26" s="27"/>
      <c r="O26" s="27"/>
    </row>
    <row r="27" spans="1:17" x14ac:dyDescent="0.25">
      <c r="N27" s="27"/>
      <c r="O27" s="27"/>
    </row>
    <row r="28" spans="1:17" x14ac:dyDescent="0.25">
      <c r="N28" s="27"/>
      <c r="O28" s="27"/>
    </row>
    <row r="29" spans="1:17" x14ac:dyDescent="0.25">
      <c r="N29" s="27"/>
      <c r="O29" s="27"/>
    </row>
    <row r="30" spans="1:17" x14ac:dyDescent="0.25">
      <c r="N30" s="27"/>
      <c r="O30" s="27"/>
      <c r="P30" s="27"/>
      <c r="Q30" s="27"/>
    </row>
    <row r="31" spans="1:17" ht="15" x14ac:dyDescent="0.25">
      <c r="M31" s="28"/>
      <c r="N31" s="28"/>
      <c r="O31" s="28"/>
      <c r="P31" s="28"/>
    </row>
    <row r="39" spans="1:17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1:17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50" spans="18:27" ht="15.75" x14ac:dyDescent="0.25"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8:27" ht="15.75" x14ac:dyDescent="0.25"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71" spans="1:26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</row>
    <row r="72" spans="1:26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  <row r="75" spans="1:26" ht="15.75" x14ac:dyDescent="0.25"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" x14ac:dyDescent="0.25">
      <c r="R76" s="32"/>
      <c r="S76" s="32"/>
      <c r="T76" s="32"/>
      <c r="U76" s="32"/>
      <c r="V76" s="32"/>
      <c r="W76" s="32"/>
      <c r="X76" s="32"/>
      <c r="Y76" s="32"/>
      <c r="Z76" s="32"/>
    </row>
    <row r="95" spans="25:25" x14ac:dyDescent="0.25">
      <c r="Y95" s="23"/>
    </row>
    <row r="104" spans="1:1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</row>
    <row r="105" spans="1:1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</row>
    <row r="106" spans="1:17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</sheetData>
  <mergeCells count="13">
    <mergeCell ref="A104:Q104"/>
    <mergeCell ref="A105:Q105"/>
    <mergeCell ref="A1:Q1"/>
    <mergeCell ref="A2:Q2"/>
    <mergeCell ref="A3:Q3"/>
    <mergeCell ref="A39:Q39"/>
    <mergeCell ref="A40:Q40"/>
    <mergeCell ref="A71:Q71"/>
    <mergeCell ref="R50:AA50"/>
    <mergeCell ref="R51:AA51"/>
    <mergeCell ref="R75:Z75"/>
    <mergeCell ref="R76:Z76"/>
    <mergeCell ref="A72:Q72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MEDIA MENSAL</vt:lpstr>
      <vt:lpstr>'MEDIA MENSAL'!Area_de_impressao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Emdagro</cp:lastModifiedBy>
  <cp:lastPrinted>2022-01-10T19:02:04Z</cp:lastPrinted>
  <dcterms:created xsi:type="dcterms:W3CDTF">2022-01-06T13:44:09Z</dcterms:created>
  <dcterms:modified xsi:type="dcterms:W3CDTF">2024-08-26T14:09:35Z</dcterms:modified>
</cp:coreProperties>
</file>